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s\Downloads\"/>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N93" i="1"/>
  <c r="L93" i="1"/>
  <c r="J93" i="1"/>
  <c r="D93" i="1"/>
  <c r="D92" i="1"/>
  <c r="D91" i="1"/>
  <c r="D90" i="1"/>
  <c r="D89" i="1"/>
  <c r="D88" i="1"/>
  <c r="N87" i="1"/>
  <c r="L87" i="1"/>
  <c r="J87" i="1"/>
  <c r="D87" i="1"/>
  <c r="D86" i="1"/>
  <c r="D85" i="1"/>
  <c r="D84" i="1"/>
  <c r="D83" i="1"/>
  <c r="D82" i="1"/>
  <c r="D81" i="1"/>
  <c r="D80" i="1"/>
  <c r="D79" i="1"/>
  <c r="N78" i="1"/>
  <c r="L78" i="1"/>
  <c r="J78" i="1"/>
  <c r="D78" i="1"/>
  <c r="D77" i="1"/>
  <c r="D76" i="1"/>
  <c r="D75" i="1"/>
  <c r="D74" i="1"/>
  <c r="D73" i="1"/>
  <c r="D72" i="1"/>
  <c r="D71" i="1"/>
  <c r="D70" i="1"/>
  <c r="D69" i="1"/>
  <c r="D68" i="1"/>
  <c r="D67" i="1"/>
  <c r="D66" i="1"/>
  <c r="D65" i="1"/>
  <c r="D64" i="1"/>
  <c r="D63" i="1"/>
  <c r="D62" i="1"/>
  <c r="D61" i="1"/>
  <c r="D60" i="1"/>
  <c r="D59" i="1"/>
  <c r="D58" i="1"/>
  <c r="O57" i="1"/>
  <c r="D57" i="1"/>
  <c r="O56" i="1"/>
  <c r="D56" i="1"/>
  <c r="D55" i="1"/>
  <c r="D54" i="1"/>
  <c r="D53" i="1"/>
  <c r="D52" i="1"/>
  <c r="D51" i="1"/>
  <c r="D50" i="1"/>
  <c r="D49" i="1"/>
  <c r="D48" i="1"/>
  <c r="D47" i="1"/>
  <c r="D46" i="1"/>
  <c r="D45" i="1"/>
  <c r="D44" i="1"/>
  <c r="D43" i="1"/>
  <c r="N42" i="1"/>
  <c r="M42" i="1"/>
  <c r="L42" i="1"/>
  <c r="K42"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O15" i="1"/>
  <c r="D15" i="1"/>
  <c r="D14" i="1"/>
  <c r="K13" i="1"/>
  <c r="L13" i="1" s="1"/>
  <c r="D13" i="1"/>
  <c r="N12" i="1"/>
  <c r="M12" i="1"/>
  <c r="J12" i="1"/>
  <c r="I12" i="1"/>
  <c r="H12" i="1"/>
  <c r="G12" i="1"/>
  <c r="D12" i="1"/>
  <c r="D11" i="1"/>
  <c r="K10" i="1"/>
  <c r="K12" i="1" s="1"/>
  <c r="D10" i="1"/>
  <c r="N9" i="1"/>
  <c r="M9" i="1"/>
  <c r="L9" i="1"/>
  <c r="K9" i="1"/>
  <c r="J9" i="1"/>
  <c r="I9" i="1"/>
  <c r="H9" i="1"/>
  <c r="G9" i="1"/>
  <c r="D9" i="1"/>
  <c r="D8" i="1"/>
  <c r="D7" i="1"/>
  <c r="N6" i="1"/>
  <c r="M6" i="1"/>
  <c r="L6" i="1"/>
  <c r="K6" i="1"/>
  <c r="J6" i="1"/>
  <c r="I6" i="1"/>
  <c r="H6" i="1"/>
  <c r="G6" i="1"/>
  <c r="D6" i="1"/>
  <c r="D5" i="1"/>
  <c r="D4" i="1"/>
  <c r="N3" i="1"/>
  <c r="L3" i="1"/>
  <c r="J3" i="1"/>
  <c r="H3" i="1"/>
  <c r="D3" i="1"/>
  <c r="K2" i="1"/>
  <c r="D2" i="1"/>
  <c r="L10" i="1" l="1"/>
  <c r="L12" i="1" s="1"/>
</calcChain>
</file>

<file path=xl/sharedStrings.xml><?xml version="1.0" encoding="utf-8"?>
<sst xmlns="http://schemas.openxmlformats.org/spreadsheetml/2006/main" count="626" uniqueCount="152">
  <si>
    <t>Category</t>
  </si>
  <si>
    <t>VariableP1</t>
  </si>
  <si>
    <t>VariableP2</t>
  </si>
  <si>
    <t>VariableCode</t>
  </si>
  <si>
    <t>Variable</t>
  </si>
  <si>
    <t>Variable Specifier</t>
  </si>
  <si>
    <t>Town of Lockport</t>
  </si>
  <si>
    <t>City of Lockport</t>
  </si>
  <si>
    <t>Lockport Combined</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</si>
  <si>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</si>
  <si>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</si>
  <si>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</si>
  <si>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</si>
  <si>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</si>
  <si>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</si>
  <si>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</si>
  <si>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</si>
  <si>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</si>
  <si>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</si>
  <si>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</si>
  <si>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</si>
  <si>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</si>
  <si>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</si>
  <si>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</si>
  <si>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</si>
  <si>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</si>
  <si>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</si>
  <si>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</si>
  <si>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</si>
  <si>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</si>
  <si>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</si>
  <si>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</si>
  <si>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</si>
  <si>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</si>
  <si>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</si>
  <si>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</si>
  <si>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</si>
  <si>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</si>
  <si>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</si>
  <si>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State of New York</t>
  </si>
  <si>
    <t>#2</t>
  </si>
  <si>
    <t>Eastern Niagara Hospital</t>
  </si>
  <si>
    <t>Federal Executive Board</t>
  </si>
  <si>
    <t>#3</t>
  </si>
  <si>
    <t>Kaleida Health</t>
  </si>
  <si>
    <t>#4</t>
  </si>
  <si>
    <t>Grand Tours &amp; Ridge Road Express</t>
  </si>
  <si>
    <t>Catholic Health</t>
  </si>
  <si>
    <t>#5</t>
  </si>
  <si>
    <t>Walmart Supercenter</t>
  </si>
  <si>
    <t>Buffalo City School District</t>
  </si>
  <si>
    <t>#6</t>
  </si>
  <si>
    <t>University at Buffalo</t>
  </si>
  <si>
    <t>#7</t>
  </si>
  <si>
    <t>Wyndham Lawn Home For Children</t>
  </si>
  <si>
    <t>M&amp;T Bank</t>
  </si>
  <si>
    <t>#8</t>
  </si>
  <si>
    <t>Home Depot</t>
  </si>
  <si>
    <t>Erie County</t>
  </si>
  <si>
    <t>#9</t>
  </si>
  <si>
    <t>Odd Fellow-Rebekah Benefit Fund</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</si>
  <si>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</si>
  <si>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</si>
  <si>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</si>
  <si>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</si>
  <si>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</si>
  <si>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</si>
  <si>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</si>
  <si>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</si>
  <si>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</si>
  <si>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</si>
  <si>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</si>
  <si>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</si>
  <si>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</si>
  <si>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</si>
  <si>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</si>
  <si>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</si>
  <si>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</si>
  <si>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</si>
  <si>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</si>
  <si>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</si>
  <si>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</si>
  <si>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</si>
  <si>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</si>
  <si>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</si>
  <si>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</si>
  <si>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</si>
  <si>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</si>
  <si>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</si>
  <si>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</si>
  <si>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</si>
  <si>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</si>
  <si>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</si>
  <si>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</si>
  <si>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</si>
  <si>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</si>
  <si>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</si>
  <si>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</si>
  <si>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</si>
  <si>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</si>
  <si>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</si>
  <si>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</si>
  <si>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</si>
  <si>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</si>
  <si>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</si>
  <si>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</si>
  <si>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</si>
  <si>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</si>
  <si>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</si>
  <si>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</si>
  <si>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</si>
  <si>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</si>
  <si>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</si>
  <si>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</si>
  <si>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</si>
  <si>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</si>
  <si>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</si>
  <si>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</si>
  <si>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</si>
  <si>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</si>
  <si>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</si>
  <si>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</si>
  <si>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</si>
  <si>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</si>
  <si>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</si>
  <si>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</si>
  <si>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</si>
  <si>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</si>
  <si>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</si>
  <si>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</si>
  <si>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</si>
  <si>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</si>
  <si>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</si>
  <si>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</si>
  <si>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</si>
  <si>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</si>
  <si>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</si>
  <si>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</si>
  <si>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</si>
  <si>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</si>
  <si>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</si>
  <si>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</si>
  <si>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</si>
  <si>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</si>
  <si>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</si>
  <si>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</si>
  <si>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</si>
  <si>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</si>
  <si>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General Motors</t>
  </si>
  <si>
    <t>Lockport City School District</t>
  </si>
  <si>
    <t>Niagara County Sheriff's Dept.</t>
  </si>
  <si>
    <t>Candlelight Cabinetry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</si>
</sst>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44" fontId="0" fillId="0" borderId="0" xfId="0" applyNumberFormat="1" applyFill="1"/>
    <xf numFmtId="0" fontId="0" fillId="2" borderId="0" xfId="0" applyFill="1" applyBorder="1" applyAlignment="1">
      <alignment horizontal="center" vertical="center"/>
    </xf>
    <xf numFmtId="0" fontId="0" fillId="4" borderId="0" xfId="0" applyFill="1"/>
    <xf numFmtId="0" fontId="0" fillId="6" borderId="0" xfId="0" applyFill="1"/>
    <xf numFmtId="165" fontId="0" fillId="6" borderId="0" xfId="1" applyNumberFormat="1" applyFont="1" applyFill="1"/>
    <xf numFmtId="3" fontId="0" fillId="6" borderId="0" xfId="0" applyNumberFormat="1" applyFill="1" applyAlignment="1">
      <alignment vertical="center"/>
    </xf>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workbookViewId="0">
      <pane xSplit="1" ySplit="1" topLeftCell="F2" activePane="bottomRight" state="frozen"/>
      <selection activeCell="F16" sqref="F16"/>
      <selection pane="topRight" activeCell="F16" sqref="F16"/>
      <selection pane="bottomLeft" activeCell="F16" sqref="F16"/>
      <selection pane="bottomRight" activeCell="K21" sqref="K21"/>
    </sheetView>
  </sheetViews>
  <sheetFormatPr defaultRowHeight="15" x14ac:dyDescent="0.25"/>
  <cols>
    <col min="1" max="1" width="14.7109375" bestFit="1" customWidth="1"/>
    <col min="2" max="2" width="11.28515625" hidden="1" customWidth="1"/>
    <col min="3" max="3" width="11.140625" hidden="1" customWidth="1"/>
    <col min="4" max="4" width="13.140625" style="59" bestFit="1" customWidth="1"/>
    <col min="5" max="5" width="48.85546875" style="60" customWidth="1"/>
    <col min="6" max="6" width="59.85546875" style="60" customWidth="1"/>
    <col min="7" max="7" width="10" bestFit="1" customWidth="1"/>
    <col min="8" max="8" width="6.140625" style="60" bestFit="1" customWidth="1"/>
    <col min="9" max="9" width="9" bestFit="1" customWidth="1"/>
    <col min="10" max="10" width="6.85546875" style="60" bestFit="1" customWidth="1"/>
    <col min="11" max="11" width="32.7109375" bestFit="1" customWidth="1"/>
    <col min="12" max="12" width="7" style="60" bestFit="1" customWidth="1"/>
    <col min="13" max="13" width="24.7109375" bestFit="1" customWidth="1"/>
    <col min="14" max="14" width="8" style="60" bestFit="1" customWidth="1"/>
    <col min="15" max="16384" width="9.140625" style="3"/>
  </cols>
  <sheetData>
    <row r="1" spans="1:15" ht="49.5" customHeight="1" thickBot="1" x14ac:dyDescent="0.3">
      <c r="A1" s="1" t="s">
        <v>0</v>
      </c>
      <c r="B1" s="1" t="s">
        <v>1</v>
      </c>
      <c r="C1" s="1" t="s">
        <v>2</v>
      </c>
      <c r="D1" s="2" t="s">
        <v>3</v>
      </c>
      <c r="E1" s="2" t="s">
        <v>4</v>
      </c>
      <c r="F1" s="2" t="s">
        <v>5</v>
      </c>
      <c r="G1" s="74" t="s">
        <v>6</v>
      </c>
      <c r="H1" s="74"/>
      <c r="I1" s="74" t="s">
        <v>7</v>
      </c>
      <c r="J1" s="75"/>
      <c r="K1" s="74" t="s">
        <v>8</v>
      </c>
      <c r="L1" s="75"/>
      <c r="M1" s="74" t="s">
        <v>9</v>
      </c>
      <c r="N1" s="75"/>
    </row>
    <row r="2" spans="1:15" ht="15.75" thickTop="1" x14ac:dyDescent="0.25">
      <c r="A2" s="76" t="s">
        <v>10</v>
      </c>
      <c r="B2" s="4">
        <v>1</v>
      </c>
      <c r="C2" s="5" t="s">
        <v>11</v>
      </c>
      <c r="D2" s="6" t="str">
        <f>B2&amp;C2</f>
        <v>1a</v>
      </c>
      <c r="E2" s="7" t="s">
        <v>12</v>
      </c>
      <c r="F2" s="8">
        <v>2011</v>
      </c>
      <c r="G2" s="9">
        <v>20361</v>
      </c>
      <c r="H2" s="7" t="s">
        <v>13</v>
      </c>
      <c r="I2" s="9">
        <v>21209</v>
      </c>
      <c r="J2" s="7" t="s">
        <v>13</v>
      </c>
      <c r="K2" s="9">
        <f>SUM(I2,G2)</f>
        <v>41570</v>
      </c>
      <c r="L2" s="7"/>
      <c r="M2" s="9">
        <v>1135750</v>
      </c>
      <c r="N2" s="7"/>
    </row>
    <row r="3" spans="1:15" x14ac:dyDescent="0.25">
      <c r="A3" s="77"/>
      <c r="B3" s="4">
        <v>1</v>
      </c>
      <c r="C3" s="5" t="s">
        <v>14</v>
      </c>
      <c r="D3" s="6" t="str">
        <f t="shared" ref="D3:D90" si="0">B3&amp;C3</f>
        <v>1b</v>
      </c>
      <c r="E3" s="7" t="s">
        <v>12</v>
      </c>
      <c r="F3" s="8" t="s">
        <v>15</v>
      </c>
      <c r="G3" s="9">
        <v>20222</v>
      </c>
      <c r="H3" s="10">
        <f>(G3-G2)/G2</f>
        <v>-6.8267766809095819E-3</v>
      </c>
      <c r="I3" s="9">
        <v>20676</v>
      </c>
      <c r="J3" s="10">
        <f>(I3-I2)/I2</f>
        <v>-2.513084068084304E-2</v>
      </c>
      <c r="K3" s="9">
        <v>40898</v>
      </c>
      <c r="L3" s="10">
        <f>(K3-K2)/K2</f>
        <v>-1.6165503969208565E-2</v>
      </c>
      <c r="M3" s="9">
        <v>1136670</v>
      </c>
      <c r="N3" s="10">
        <f>(M3-M2)/M2</f>
        <v>8.1003742020691169E-4</v>
      </c>
    </row>
    <row r="4" spans="1:15" x14ac:dyDescent="0.25">
      <c r="A4" s="77"/>
      <c r="B4" s="11">
        <v>2</v>
      </c>
      <c r="C4" s="12" t="s">
        <v>11</v>
      </c>
      <c r="D4" s="13" t="str">
        <f t="shared" si="0"/>
        <v>2a</v>
      </c>
      <c r="E4" s="14" t="s">
        <v>16</v>
      </c>
      <c r="F4" s="15">
        <v>2011</v>
      </c>
      <c r="G4" s="16">
        <v>1714</v>
      </c>
      <c r="H4" s="17">
        <v>8.7999999999999995E-2</v>
      </c>
      <c r="I4" s="16">
        <v>4275</v>
      </c>
      <c r="J4" s="17">
        <v>0.20699999999999999</v>
      </c>
      <c r="K4" s="16">
        <v>5989</v>
      </c>
      <c r="L4" s="17">
        <v>0.14879503105590061</v>
      </c>
      <c r="M4" s="16">
        <v>153760</v>
      </c>
      <c r="N4" s="17">
        <v>0.13900000000000001</v>
      </c>
    </row>
    <row r="5" spans="1:15" x14ac:dyDescent="0.25">
      <c r="A5" s="77"/>
      <c r="B5" s="11">
        <v>2</v>
      </c>
      <c r="C5" s="12" t="s">
        <v>14</v>
      </c>
      <c r="D5" s="13" t="str">
        <f t="shared" si="0"/>
        <v>2b</v>
      </c>
      <c r="E5" s="14" t="s">
        <v>16</v>
      </c>
      <c r="F5" s="15">
        <v>2017</v>
      </c>
      <c r="G5" s="16">
        <v>2009</v>
      </c>
      <c r="H5" s="17">
        <v>0.10207296006503404</v>
      </c>
      <c r="I5" s="16">
        <v>3112</v>
      </c>
      <c r="J5" s="17">
        <v>0.15401365930911609</v>
      </c>
      <c r="K5" s="16">
        <v>5121</v>
      </c>
      <c r="L5" s="17">
        <v>0.12838447653429602</v>
      </c>
      <c r="M5" s="16">
        <v>161718</v>
      </c>
      <c r="N5" s="17">
        <v>0.14617188876987947</v>
      </c>
    </row>
    <row r="6" spans="1:15" x14ac:dyDescent="0.25">
      <c r="A6" s="77"/>
      <c r="B6" s="11">
        <v>2</v>
      </c>
      <c r="C6" s="12" t="s">
        <v>17</v>
      </c>
      <c r="D6" s="13" t="str">
        <f t="shared" si="0"/>
        <v>2c</v>
      </c>
      <c r="E6" s="14" t="s">
        <v>16</v>
      </c>
      <c r="F6" s="15" t="s">
        <v>18</v>
      </c>
      <c r="G6" s="18">
        <f t="shared" ref="G6:L6" si="1">(G5-G4)/G4</f>
        <v>0.17211201866977829</v>
      </c>
      <c r="H6" s="19">
        <f t="shared" si="1"/>
        <v>0.15992000073902324</v>
      </c>
      <c r="I6" s="18">
        <f t="shared" si="1"/>
        <v>-0.27204678362573098</v>
      </c>
      <c r="J6" s="19">
        <f t="shared" si="1"/>
        <v>-0.25597266034243432</v>
      </c>
      <c r="K6" s="18">
        <f t="shared" si="1"/>
        <v>-0.14493237602270831</v>
      </c>
      <c r="L6" s="19">
        <f t="shared" si="1"/>
        <v>-0.13717228577301466</v>
      </c>
      <c r="M6" s="18">
        <f>(M5-M4)/M4</f>
        <v>5.1755983350676382E-2</v>
      </c>
      <c r="N6" s="19">
        <f>(N5-N4)/N4</f>
        <v>5.1596322085463685E-2</v>
      </c>
    </row>
    <row r="7" spans="1:15" x14ac:dyDescent="0.25">
      <c r="A7" s="77"/>
      <c r="B7" s="20">
        <v>2</v>
      </c>
      <c r="C7" s="21" t="s">
        <v>19</v>
      </c>
      <c r="D7" s="22" t="str">
        <f t="shared" si="0"/>
        <v>2d</v>
      </c>
      <c r="E7" s="23" t="s">
        <v>20</v>
      </c>
      <c r="F7" s="24">
        <v>2011</v>
      </c>
      <c r="G7" s="25">
        <v>2577</v>
      </c>
      <c r="H7" s="26">
        <v>0.13200000000000001</v>
      </c>
      <c r="I7" s="25">
        <v>4970</v>
      </c>
      <c r="J7" s="26">
        <v>0.24</v>
      </c>
      <c r="K7" s="25">
        <v>7547</v>
      </c>
      <c r="L7" s="26">
        <v>0.18750310559006211</v>
      </c>
      <c r="M7" s="25">
        <v>182994</v>
      </c>
      <c r="N7" s="26">
        <v>0.16600000000000001</v>
      </c>
    </row>
    <row r="8" spans="1:15" x14ac:dyDescent="0.25">
      <c r="A8" s="77"/>
      <c r="B8" s="20">
        <v>2</v>
      </c>
      <c r="C8" s="21" t="s">
        <v>21</v>
      </c>
      <c r="D8" s="22" t="str">
        <f t="shared" si="0"/>
        <v>2e</v>
      </c>
      <c r="E8" s="23" t="s">
        <v>20</v>
      </c>
      <c r="F8" s="24">
        <v>2017</v>
      </c>
      <c r="G8" s="25">
        <v>2650</v>
      </c>
      <c r="H8" s="26">
        <v>0.13464078853775022</v>
      </c>
      <c r="I8" s="25">
        <v>4816</v>
      </c>
      <c r="J8" s="26">
        <v>0.2383450460259329</v>
      </c>
      <c r="K8" s="25">
        <v>7466</v>
      </c>
      <c r="L8" s="26">
        <v>0.18717408744484557</v>
      </c>
      <c r="M8" s="25">
        <v>176257</v>
      </c>
      <c r="N8" s="26">
        <v>0.15931324032521207</v>
      </c>
    </row>
    <row r="9" spans="1:15" x14ac:dyDescent="0.25">
      <c r="A9" s="77"/>
      <c r="B9" s="20">
        <v>2</v>
      </c>
      <c r="C9" s="21" t="s">
        <v>22</v>
      </c>
      <c r="D9" s="22" t="str">
        <f t="shared" si="0"/>
        <v>2f</v>
      </c>
      <c r="E9" s="23" t="s">
        <v>20</v>
      </c>
      <c r="F9" s="24" t="s">
        <v>18</v>
      </c>
      <c r="G9" s="27">
        <f t="shared" ref="G9:N9" si="2">(G8-G7)/G7</f>
        <v>2.8327512611563833E-2</v>
      </c>
      <c r="H9" s="28">
        <f t="shared" si="2"/>
        <v>2.0005973770834927E-2</v>
      </c>
      <c r="I9" s="27">
        <f t="shared" si="2"/>
        <v>-3.0985915492957747E-2</v>
      </c>
      <c r="J9" s="28">
        <f t="shared" si="2"/>
        <v>-6.8956415586128817E-3</v>
      </c>
      <c r="K9" s="27">
        <f t="shared" si="2"/>
        <v>-1.0732741486683451E-2</v>
      </c>
      <c r="L9" s="28">
        <f t="shared" si="2"/>
        <v>-1.7547343772314876E-3</v>
      </c>
      <c r="M9" s="27">
        <f t="shared" si="2"/>
        <v>-3.68154147130507E-2</v>
      </c>
      <c r="N9" s="28">
        <f t="shared" si="2"/>
        <v>-4.0281684787879121E-2</v>
      </c>
    </row>
    <row r="10" spans="1:15" x14ac:dyDescent="0.25">
      <c r="A10" s="77"/>
      <c r="B10" s="29">
        <v>2</v>
      </c>
      <c r="C10" s="30" t="s">
        <v>23</v>
      </c>
      <c r="D10" s="31" t="str">
        <f t="shared" si="0"/>
        <v>2g</v>
      </c>
      <c r="E10" s="32" t="s">
        <v>24</v>
      </c>
      <c r="F10" s="33">
        <v>2011</v>
      </c>
      <c r="G10" s="34">
        <v>4291</v>
      </c>
      <c r="H10" s="35">
        <v>0.22</v>
      </c>
      <c r="I10" s="34">
        <v>9245</v>
      </c>
      <c r="J10" s="35">
        <v>0.44700000000000001</v>
      </c>
      <c r="K10" s="34">
        <f>SUM(I10,G10)</f>
        <v>13536</v>
      </c>
      <c r="L10" s="35">
        <f t="shared" ref="L10" si="3">K10/K$3</f>
        <v>0.33096972957112819</v>
      </c>
      <c r="M10" s="34">
        <v>336754</v>
      </c>
      <c r="N10" s="35">
        <v>0.30499999999999999</v>
      </c>
    </row>
    <row r="11" spans="1:15" x14ac:dyDescent="0.25">
      <c r="A11" s="77"/>
      <c r="B11" s="29">
        <v>2</v>
      </c>
      <c r="C11" s="30" t="s">
        <v>25</v>
      </c>
      <c r="D11" s="31" t="str">
        <f t="shared" si="0"/>
        <v>2h</v>
      </c>
      <c r="E11" s="32" t="s">
        <v>26</v>
      </c>
      <c r="F11" s="33">
        <v>2017</v>
      </c>
      <c r="G11" s="34">
        <v>4659</v>
      </c>
      <c r="H11" s="35">
        <v>0.23671374860278427</v>
      </c>
      <c r="I11" s="34">
        <v>7928</v>
      </c>
      <c r="J11" s="35">
        <v>0.39235870533504902</v>
      </c>
      <c r="K11" s="34">
        <v>12587</v>
      </c>
      <c r="L11" s="35">
        <v>0.31555856397914162</v>
      </c>
      <c r="M11" s="34">
        <v>337975</v>
      </c>
      <c r="N11" s="35">
        <v>0.30548512909509151</v>
      </c>
    </row>
    <row r="12" spans="1:15" x14ac:dyDescent="0.25">
      <c r="A12" s="77"/>
      <c r="B12" s="29">
        <v>2</v>
      </c>
      <c r="C12" s="30" t="s">
        <v>27</v>
      </c>
      <c r="D12" s="31" t="str">
        <f t="shared" si="0"/>
        <v>2i</v>
      </c>
      <c r="E12" s="32" t="s">
        <v>26</v>
      </c>
      <c r="F12" s="33" t="s">
        <v>18</v>
      </c>
      <c r="G12" s="36">
        <f t="shared" ref="G12:N12" si="4">(G11-G10)/G10</f>
        <v>8.5760894896294571E-2</v>
      </c>
      <c r="H12" s="37">
        <f t="shared" si="4"/>
        <v>7.5971584558110303E-2</v>
      </c>
      <c r="I12" s="36">
        <f t="shared" si="4"/>
        <v>-0.14245538128718227</v>
      </c>
      <c r="J12" s="37">
        <f t="shared" si="4"/>
        <v>-0.12224003280749662</v>
      </c>
      <c r="K12" s="36">
        <f t="shared" si="4"/>
        <v>-7.0109338061465715E-2</v>
      </c>
      <c r="L12" s="37">
        <f t="shared" si="4"/>
        <v>-4.6563670979688748E-2</v>
      </c>
      <c r="M12" s="36">
        <f t="shared" si="4"/>
        <v>3.6257921212517149E-3</v>
      </c>
      <c r="N12" s="37">
        <f t="shared" si="4"/>
        <v>1.5905871970213733E-3</v>
      </c>
    </row>
    <row r="13" spans="1:15" x14ac:dyDescent="0.25">
      <c r="A13" s="78" t="s">
        <v>28</v>
      </c>
      <c r="B13" s="4">
        <v>3</v>
      </c>
      <c r="C13" s="5" t="s">
        <v>11</v>
      </c>
      <c r="D13" s="6" t="str">
        <f t="shared" si="0"/>
        <v>3a</v>
      </c>
      <c r="E13" s="7" t="s">
        <v>29</v>
      </c>
      <c r="F13" s="8" t="s">
        <v>30</v>
      </c>
      <c r="G13" s="9">
        <v>698</v>
      </c>
      <c r="H13" s="10">
        <v>0.17799999999999999</v>
      </c>
      <c r="I13" s="9">
        <v>943</v>
      </c>
      <c r="J13" s="10">
        <v>0.215</v>
      </c>
      <c r="K13" s="9">
        <f>SUM(I13,G13)</f>
        <v>1641</v>
      </c>
      <c r="L13" s="10">
        <f>K13/K$11</f>
        <v>0.13037260665766268</v>
      </c>
      <c r="M13" s="9">
        <v>50142</v>
      </c>
      <c r="N13" s="10">
        <v>0.218</v>
      </c>
    </row>
    <row r="14" spans="1:15" x14ac:dyDescent="0.25">
      <c r="A14" s="78"/>
      <c r="B14" s="4">
        <v>3</v>
      </c>
      <c r="C14" s="5" t="s">
        <v>14</v>
      </c>
      <c r="D14" s="6" t="str">
        <f t="shared" si="0"/>
        <v>3b</v>
      </c>
      <c r="E14" s="7" t="s">
        <v>29</v>
      </c>
      <c r="F14" s="8" t="s">
        <v>31</v>
      </c>
      <c r="G14" s="9">
        <v>273</v>
      </c>
      <c r="H14" s="10">
        <v>0.38022284122562672</v>
      </c>
      <c r="I14" s="9">
        <v>357</v>
      </c>
      <c r="J14" s="10">
        <v>0.29310344827586204</v>
      </c>
      <c r="K14" s="9">
        <v>630</v>
      </c>
      <c r="L14" s="10">
        <v>0.32541322314049587</v>
      </c>
      <c r="M14" s="9">
        <v>17990</v>
      </c>
      <c r="N14" s="10">
        <v>0.35980719614392287</v>
      </c>
    </row>
    <row r="15" spans="1:15" x14ac:dyDescent="0.25">
      <c r="A15" s="78"/>
      <c r="B15" s="4">
        <v>3</v>
      </c>
      <c r="C15" s="5" t="s">
        <v>17</v>
      </c>
      <c r="D15" s="6" t="str">
        <f t="shared" si="0"/>
        <v>3c</v>
      </c>
      <c r="E15" s="7" t="s">
        <v>29</v>
      </c>
      <c r="F15" s="8" t="s">
        <v>32</v>
      </c>
      <c r="G15" s="9">
        <v>43</v>
      </c>
      <c r="H15" s="10">
        <v>2.9113067027758972E-2</v>
      </c>
      <c r="I15" s="9">
        <v>58</v>
      </c>
      <c r="J15" s="10">
        <v>5.128205128205128E-2</v>
      </c>
      <c r="K15" s="9">
        <v>101</v>
      </c>
      <c r="L15" s="10">
        <v>3.8726993865030673E-2</v>
      </c>
      <c r="M15" s="9">
        <v>4852</v>
      </c>
      <c r="N15" s="10">
        <v>6.4151891370169106E-2</v>
      </c>
      <c r="O15" s="3">
        <f>+L14/L15</f>
        <v>8.4027493658456756</v>
      </c>
    </row>
    <row r="16" spans="1:15" x14ac:dyDescent="0.25">
      <c r="A16" s="78"/>
      <c r="B16" s="4">
        <v>3</v>
      </c>
      <c r="C16" s="5" t="s">
        <v>19</v>
      </c>
      <c r="D16" s="6" t="str">
        <f t="shared" si="0"/>
        <v>3d</v>
      </c>
      <c r="E16" s="7" t="s">
        <v>29</v>
      </c>
      <c r="F16" s="8" t="s">
        <v>33</v>
      </c>
      <c r="G16" s="9">
        <v>74</v>
      </c>
      <c r="H16" s="10">
        <v>0.14041745730550284</v>
      </c>
      <c r="I16" s="9">
        <v>103</v>
      </c>
      <c r="J16" s="10">
        <v>0.12454655380894801</v>
      </c>
      <c r="K16" s="9">
        <v>177</v>
      </c>
      <c r="L16" s="10">
        <v>0.13072378138847859</v>
      </c>
      <c r="M16" s="9">
        <v>17494</v>
      </c>
      <c r="N16" s="10">
        <v>0.25399637023593469</v>
      </c>
    </row>
    <row r="17" spans="1:14" x14ac:dyDescent="0.25">
      <c r="A17" s="78"/>
      <c r="B17" s="4">
        <v>3</v>
      </c>
      <c r="C17" s="5" t="s">
        <v>21</v>
      </c>
      <c r="D17" s="6" t="str">
        <f t="shared" si="0"/>
        <v>3e</v>
      </c>
      <c r="E17" s="7" t="s">
        <v>29</v>
      </c>
      <c r="F17" s="8" t="s">
        <v>34</v>
      </c>
      <c r="G17" s="9">
        <v>396</v>
      </c>
      <c r="H17" s="10">
        <v>0.16</v>
      </c>
      <c r="I17" s="9">
        <v>667</v>
      </c>
      <c r="J17" s="10">
        <v>0.21100917431192662</v>
      </c>
      <c r="K17" s="9">
        <v>1063</v>
      </c>
      <c r="L17" s="10">
        <v>0.18860894251242016</v>
      </c>
      <c r="M17" s="9">
        <v>23041</v>
      </c>
      <c r="N17" s="10">
        <v>0.15288504923428087</v>
      </c>
    </row>
    <row r="18" spans="1:14" x14ac:dyDescent="0.25">
      <c r="A18" s="78"/>
      <c r="B18" s="4">
        <v>3</v>
      </c>
      <c r="C18" s="5" t="s">
        <v>22</v>
      </c>
      <c r="D18" s="6" t="str">
        <f t="shared" si="0"/>
        <v>3f</v>
      </c>
      <c r="E18" s="7" t="s">
        <v>29</v>
      </c>
      <c r="F18" s="8" t="s">
        <v>35</v>
      </c>
      <c r="G18" s="9">
        <v>76</v>
      </c>
      <c r="H18" s="10">
        <v>6.2758051197357556E-2</v>
      </c>
      <c r="I18" s="9">
        <v>144</v>
      </c>
      <c r="J18" s="10">
        <v>0.11428571428571428</v>
      </c>
      <c r="K18" s="9">
        <v>220</v>
      </c>
      <c r="L18" s="10">
        <v>8.9032780250910562E-2</v>
      </c>
      <c r="M18" s="9">
        <v>8095</v>
      </c>
      <c r="N18" s="10">
        <v>9.7004194128220492E-2</v>
      </c>
    </row>
    <row r="19" spans="1:14" x14ac:dyDescent="0.25">
      <c r="A19" s="73" t="s">
        <v>36</v>
      </c>
      <c r="B19" s="11">
        <v>4</v>
      </c>
      <c r="C19" s="12" t="s">
        <v>11</v>
      </c>
      <c r="D19" s="13" t="str">
        <f t="shared" si="0"/>
        <v>4a</v>
      </c>
      <c r="E19" s="14" t="s">
        <v>37</v>
      </c>
      <c r="F19" s="15" t="s">
        <v>38</v>
      </c>
      <c r="G19" s="38"/>
      <c r="H19" s="39"/>
      <c r="I19" s="38"/>
      <c r="J19" s="39"/>
      <c r="K19" s="38" t="s">
        <v>148</v>
      </c>
      <c r="L19" s="39">
        <v>1500</v>
      </c>
      <c r="M19" s="38" t="s">
        <v>39</v>
      </c>
      <c r="N19" s="39">
        <v>23800</v>
      </c>
    </row>
    <row r="20" spans="1:14" x14ac:dyDescent="0.25">
      <c r="A20" s="73"/>
      <c r="B20" s="11">
        <v>4</v>
      </c>
      <c r="C20" s="12" t="s">
        <v>14</v>
      </c>
      <c r="D20" s="13" t="str">
        <f t="shared" si="0"/>
        <v>4b</v>
      </c>
      <c r="E20" s="14" t="s">
        <v>37</v>
      </c>
      <c r="F20" s="15" t="s">
        <v>40</v>
      </c>
      <c r="G20" s="38"/>
      <c r="H20" s="39"/>
      <c r="I20" s="38"/>
      <c r="J20" s="39"/>
      <c r="K20" s="38" t="s">
        <v>41</v>
      </c>
      <c r="L20" s="39">
        <v>673</v>
      </c>
      <c r="M20" s="38" t="s">
        <v>42</v>
      </c>
      <c r="N20" s="39">
        <v>14680</v>
      </c>
    </row>
    <row r="21" spans="1:14" x14ac:dyDescent="0.25">
      <c r="A21" s="73"/>
      <c r="B21" s="11">
        <v>4</v>
      </c>
      <c r="C21" s="12" t="s">
        <v>17</v>
      </c>
      <c r="D21" s="13" t="str">
        <f t="shared" si="0"/>
        <v>4c</v>
      </c>
      <c r="E21" s="14" t="s">
        <v>37</v>
      </c>
      <c r="F21" s="15" t="s">
        <v>43</v>
      </c>
      <c r="G21" s="38"/>
      <c r="H21" s="39"/>
      <c r="I21" s="38"/>
      <c r="J21" s="39"/>
      <c r="K21" s="38" t="s">
        <v>149</v>
      </c>
      <c r="L21" s="39">
        <v>605</v>
      </c>
      <c r="M21" s="38" t="s">
        <v>44</v>
      </c>
      <c r="N21" s="39">
        <v>8194</v>
      </c>
    </row>
    <row r="22" spans="1:14" x14ac:dyDescent="0.25">
      <c r="A22" s="73"/>
      <c r="B22" s="11">
        <v>4</v>
      </c>
      <c r="C22" s="12" t="s">
        <v>19</v>
      </c>
      <c r="D22" s="13" t="str">
        <f t="shared" si="0"/>
        <v>4d</v>
      </c>
      <c r="E22" s="14" t="s">
        <v>37</v>
      </c>
      <c r="F22" s="15" t="s">
        <v>45</v>
      </c>
      <c r="G22" s="38"/>
      <c r="H22" s="39"/>
      <c r="I22" s="38"/>
      <c r="J22" s="39"/>
      <c r="K22" s="38" t="s">
        <v>150</v>
      </c>
      <c r="L22" s="39">
        <v>375</v>
      </c>
      <c r="M22" s="38" t="s">
        <v>47</v>
      </c>
      <c r="N22" s="39">
        <v>7368</v>
      </c>
    </row>
    <row r="23" spans="1:14" x14ac:dyDescent="0.25">
      <c r="A23" s="73"/>
      <c r="B23" s="11">
        <v>4</v>
      </c>
      <c r="C23" s="12" t="s">
        <v>21</v>
      </c>
      <c r="D23" s="13" t="str">
        <f t="shared" si="0"/>
        <v>4e</v>
      </c>
      <c r="E23" s="14" t="s">
        <v>37</v>
      </c>
      <c r="F23" s="15" t="s">
        <v>48</v>
      </c>
      <c r="G23" s="38"/>
      <c r="H23" s="39"/>
      <c r="I23" s="38"/>
      <c r="J23" s="39"/>
      <c r="K23" s="38" t="s">
        <v>46</v>
      </c>
      <c r="L23" s="39">
        <v>300</v>
      </c>
      <c r="M23" s="38" t="s">
        <v>50</v>
      </c>
      <c r="N23" s="39">
        <v>7115</v>
      </c>
    </row>
    <row r="24" spans="1:14" x14ac:dyDescent="0.25">
      <c r="A24" s="73"/>
      <c r="B24" s="11">
        <v>4</v>
      </c>
      <c r="C24" s="12" t="s">
        <v>22</v>
      </c>
      <c r="D24" s="13" t="str">
        <f t="shared" si="0"/>
        <v>4f</v>
      </c>
      <c r="E24" s="14" t="s">
        <v>37</v>
      </c>
      <c r="F24" s="15" t="s">
        <v>51</v>
      </c>
      <c r="G24" s="38"/>
      <c r="H24" s="39"/>
      <c r="I24" s="38"/>
      <c r="J24" s="39"/>
      <c r="K24" s="38" t="s">
        <v>49</v>
      </c>
      <c r="L24" s="39">
        <v>300</v>
      </c>
      <c r="M24" s="38" t="s">
        <v>52</v>
      </c>
      <c r="N24" s="39">
        <v>7071</v>
      </c>
    </row>
    <row r="25" spans="1:14" x14ac:dyDescent="0.25">
      <c r="A25" s="73"/>
      <c r="B25" s="11">
        <v>4</v>
      </c>
      <c r="C25" s="12" t="s">
        <v>23</v>
      </c>
      <c r="D25" s="13" t="str">
        <f t="shared" si="0"/>
        <v>4g</v>
      </c>
      <c r="E25" s="14" t="s">
        <v>37</v>
      </c>
      <c r="F25" s="15" t="s">
        <v>53</v>
      </c>
      <c r="G25" s="38"/>
      <c r="H25" s="39"/>
      <c r="I25" s="38"/>
      <c r="J25" s="39"/>
      <c r="K25" s="38" t="s">
        <v>151</v>
      </c>
      <c r="L25" s="39">
        <v>225</v>
      </c>
      <c r="M25" s="38" t="s">
        <v>55</v>
      </c>
      <c r="N25" s="39">
        <v>7013</v>
      </c>
    </row>
    <row r="26" spans="1:14" x14ac:dyDescent="0.25">
      <c r="A26" s="73"/>
      <c r="B26" s="11">
        <v>4</v>
      </c>
      <c r="C26" s="12" t="s">
        <v>25</v>
      </c>
      <c r="D26" s="13" t="str">
        <f t="shared" si="0"/>
        <v>4h</v>
      </c>
      <c r="E26" s="14" t="s">
        <v>37</v>
      </c>
      <c r="F26" s="15" t="s">
        <v>56</v>
      </c>
      <c r="G26" s="38"/>
      <c r="H26" s="39"/>
      <c r="I26" s="38"/>
      <c r="J26" s="39"/>
      <c r="K26" s="38" t="s">
        <v>54</v>
      </c>
      <c r="L26" s="39">
        <v>225</v>
      </c>
      <c r="M26" s="38" t="s">
        <v>58</v>
      </c>
      <c r="N26" s="39">
        <v>5000</v>
      </c>
    </row>
    <row r="27" spans="1:14" x14ac:dyDescent="0.25">
      <c r="A27" s="73"/>
      <c r="B27" s="11">
        <v>4</v>
      </c>
      <c r="C27" s="12" t="s">
        <v>27</v>
      </c>
      <c r="D27" s="13" t="str">
        <f t="shared" si="0"/>
        <v>4i</v>
      </c>
      <c r="E27" s="14" t="s">
        <v>37</v>
      </c>
      <c r="F27" s="15" t="s">
        <v>59</v>
      </c>
      <c r="G27" s="38"/>
      <c r="H27" s="39"/>
      <c r="I27" s="38"/>
      <c r="J27" s="39"/>
      <c r="K27" s="38" t="s">
        <v>57</v>
      </c>
      <c r="L27" s="39">
        <v>200</v>
      </c>
      <c r="M27" s="38" t="s">
        <v>61</v>
      </c>
      <c r="N27" s="39">
        <v>4989</v>
      </c>
    </row>
    <row r="28" spans="1:14" x14ac:dyDescent="0.25">
      <c r="A28" s="73"/>
      <c r="B28" s="11">
        <v>4</v>
      </c>
      <c r="C28" s="12" t="s">
        <v>62</v>
      </c>
      <c r="D28" s="13" t="str">
        <f t="shared" si="0"/>
        <v>4j</v>
      </c>
      <c r="E28" s="14" t="s">
        <v>37</v>
      </c>
      <c r="F28" s="15" t="s">
        <v>63</v>
      </c>
      <c r="G28" s="38"/>
      <c r="H28" s="39"/>
      <c r="I28" s="38"/>
      <c r="J28" s="39"/>
      <c r="K28" s="38" t="s">
        <v>60</v>
      </c>
      <c r="L28" s="39">
        <v>200</v>
      </c>
      <c r="M28" s="38" t="s">
        <v>64</v>
      </c>
      <c r="N28" s="39">
        <v>4795</v>
      </c>
    </row>
    <row r="29" spans="1:14" x14ac:dyDescent="0.25">
      <c r="A29" s="73"/>
      <c r="B29" s="11">
        <v>4</v>
      </c>
      <c r="C29" s="12" t="s">
        <v>65</v>
      </c>
      <c r="D29" s="13" t="str">
        <f t="shared" si="0"/>
        <v>4k</v>
      </c>
      <c r="E29" s="14" t="s">
        <v>37</v>
      </c>
      <c r="F29" s="15" t="s">
        <v>66</v>
      </c>
      <c r="G29" s="38"/>
      <c r="H29" s="39">
        <f>SUM(H19:H28)</f>
        <v>0</v>
      </c>
      <c r="I29" s="38"/>
      <c r="J29" s="39">
        <f>SUM(J19:J28)</f>
        <v>0</v>
      </c>
      <c r="K29" s="38"/>
      <c r="L29" s="39">
        <v>4603</v>
      </c>
      <c r="M29" s="38"/>
      <c r="N29" s="39">
        <v>90025</v>
      </c>
    </row>
    <row r="30" spans="1:14" x14ac:dyDescent="0.25">
      <c r="A30" s="73"/>
      <c r="B30" s="20">
        <v>5</v>
      </c>
      <c r="C30" s="20" t="s">
        <v>11</v>
      </c>
      <c r="D30" s="22" t="str">
        <f t="shared" si="0"/>
        <v>5a</v>
      </c>
      <c r="E30" s="23" t="s">
        <v>67</v>
      </c>
      <c r="F30" s="24" t="s">
        <v>68</v>
      </c>
      <c r="G30" s="25">
        <v>7728</v>
      </c>
      <c r="H30" s="23"/>
      <c r="I30" s="25">
        <v>9056</v>
      </c>
      <c r="J30" s="23"/>
      <c r="K30" s="25">
        <v>16784</v>
      </c>
      <c r="L30" s="23"/>
      <c r="M30" s="25">
        <v>547851</v>
      </c>
      <c r="N30" s="23"/>
    </row>
    <row r="31" spans="1:14" x14ac:dyDescent="0.25">
      <c r="A31" s="73"/>
      <c r="B31" s="20">
        <v>5</v>
      </c>
      <c r="C31" s="20" t="s">
        <v>14</v>
      </c>
      <c r="D31" s="22" t="str">
        <f t="shared" si="0"/>
        <v>5b</v>
      </c>
      <c r="E31" s="23" t="s">
        <v>67</v>
      </c>
      <c r="F31" s="24" t="s">
        <v>69</v>
      </c>
      <c r="G31" s="25">
        <v>2212</v>
      </c>
      <c r="H31" s="26">
        <v>0.28623188405797101</v>
      </c>
      <c r="I31" s="25">
        <v>2215</v>
      </c>
      <c r="J31" s="26">
        <v>0.24458922261484098</v>
      </c>
      <c r="K31" s="25">
        <v>4427</v>
      </c>
      <c r="L31" s="26">
        <v>0.26376310772163963</v>
      </c>
      <c r="M31" s="25">
        <v>150324</v>
      </c>
      <c r="N31" s="26">
        <v>0.27438847423843343</v>
      </c>
    </row>
    <row r="32" spans="1:14" x14ac:dyDescent="0.25">
      <c r="A32" s="73"/>
      <c r="B32" s="20">
        <v>5</v>
      </c>
      <c r="C32" s="20" t="s">
        <v>17</v>
      </c>
      <c r="D32" s="22" t="str">
        <f t="shared" si="0"/>
        <v>5c</v>
      </c>
      <c r="E32" s="23" t="s">
        <v>67</v>
      </c>
      <c r="F32" s="24" t="s">
        <v>70</v>
      </c>
      <c r="G32" s="25">
        <v>2697</v>
      </c>
      <c r="H32" s="26">
        <v>0.34899068322981369</v>
      </c>
      <c r="I32" s="25">
        <v>3278</v>
      </c>
      <c r="J32" s="26">
        <v>0.36196996466431097</v>
      </c>
      <c r="K32" s="25">
        <v>5975</v>
      </c>
      <c r="L32" s="26">
        <v>0.35599380362249761</v>
      </c>
      <c r="M32" s="25">
        <v>178599</v>
      </c>
      <c r="N32" s="26">
        <v>0.32599922241631391</v>
      </c>
    </row>
    <row r="33" spans="1:14" x14ac:dyDescent="0.25">
      <c r="A33" s="73"/>
      <c r="B33" s="20">
        <v>5</v>
      </c>
      <c r="C33" s="20" t="s">
        <v>19</v>
      </c>
      <c r="D33" s="22" t="str">
        <f t="shared" si="0"/>
        <v>5d</v>
      </c>
      <c r="E33" s="23" t="s">
        <v>67</v>
      </c>
      <c r="F33" s="24" t="s">
        <v>71</v>
      </c>
      <c r="G33" s="25">
        <v>2819</v>
      </c>
      <c r="H33" s="26">
        <v>0.3647774327122153</v>
      </c>
      <c r="I33" s="25">
        <v>3563</v>
      </c>
      <c r="J33" s="26">
        <v>0.39344081272084808</v>
      </c>
      <c r="K33" s="25">
        <v>6382</v>
      </c>
      <c r="L33" s="26">
        <v>0.3802430886558627</v>
      </c>
      <c r="M33" s="25">
        <v>218928</v>
      </c>
      <c r="N33" s="26">
        <v>0.39961230334525261</v>
      </c>
    </row>
    <row r="34" spans="1:14" x14ac:dyDescent="0.25">
      <c r="A34" s="73" t="s">
        <v>72</v>
      </c>
      <c r="B34" s="40">
        <v>6</v>
      </c>
      <c r="C34" s="40" t="s">
        <v>11</v>
      </c>
      <c r="D34" s="41" t="str">
        <f t="shared" si="0"/>
        <v>6a</v>
      </c>
      <c r="E34" s="42" t="s">
        <v>73</v>
      </c>
      <c r="F34" s="43" t="s">
        <v>74</v>
      </c>
      <c r="G34" s="44">
        <v>39931</v>
      </c>
      <c r="H34" s="45"/>
      <c r="I34" s="44">
        <v>35361</v>
      </c>
      <c r="J34" s="45"/>
      <c r="K34" s="44">
        <v>37651</v>
      </c>
      <c r="L34" s="45"/>
      <c r="M34" s="44">
        <v>39885</v>
      </c>
      <c r="N34" s="45"/>
    </row>
    <row r="35" spans="1:14" x14ac:dyDescent="0.25">
      <c r="A35" s="73"/>
      <c r="B35" s="40">
        <v>6</v>
      </c>
      <c r="C35" s="40" t="s">
        <v>14</v>
      </c>
      <c r="D35" s="41" t="str">
        <f t="shared" si="0"/>
        <v>6b</v>
      </c>
      <c r="E35" s="42" t="s">
        <v>73</v>
      </c>
      <c r="F35" s="43" t="s">
        <v>75</v>
      </c>
      <c r="G35" s="44">
        <v>20406</v>
      </c>
      <c r="H35" s="45"/>
      <c r="I35" s="44">
        <v>23306</v>
      </c>
      <c r="J35" s="45"/>
      <c r="K35" s="44">
        <v>22195</v>
      </c>
      <c r="L35" s="45"/>
      <c r="M35" s="44">
        <v>20404</v>
      </c>
      <c r="N35" s="45"/>
    </row>
    <row r="36" spans="1:14" x14ac:dyDescent="0.25">
      <c r="A36" s="73"/>
      <c r="B36" s="40">
        <v>6</v>
      </c>
      <c r="C36" s="40" t="s">
        <v>17</v>
      </c>
      <c r="D36" s="41" t="str">
        <f t="shared" si="0"/>
        <v>6c</v>
      </c>
      <c r="E36" s="42" t="s">
        <v>73</v>
      </c>
      <c r="F36" s="43" t="s">
        <v>76</v>
      </c>
      <c r="G36" s="44">
        <v>34008</v>
      </c>
      <c r="H36" s="45"/>
      <c r="I36" s="44">
        <v>31687</v>
      </c>
      <c r="J36" s="45"/>
      <c r="K36" s="44">
        <v>32891</v>
      </c>
      <c r="L36" s="45"/>
      <c r="M36" s="44">
        <v>30820</v>
      </c>
      <c r="N36" s="45"/>
    </row>
    <row r="37" spans="1:14" x14ac:dyDescent="0.25">
      <c r="A37" s="73"/>
      <c r="B37" s="40">
        <v>6</v>
      </c>
      <c r="C37" s="40" t="s">
        <v>19</v>
      </c>
      <c r="D37" s="41" t="str">
        <f t="shared" si="0"/>
        <v>6d</v>
      </c>
      <c r="E37" s="42" t="s">
        <v>73</v>
      </c>
      <c r="F37" s="43" t="s">
        <v>77</v>
      </c>
      <c r="G37" s="44">
        <v>34223</v>
      </c>
      <c r="H37" s="45"/>
      <c r="I37" s="44">
        <v>35231</v>
      </c>
      <c r="J37" s="45"/>
      <c r="K37" s="44">
        <v>34747</v>
      </c>
      <c r="L37" s="45"/>
      <c r="M37" s="44">
        <v>36059</v>
      </c>
      <c r="N37" s="45"/>
    </row>
    <row r="38" spans="1:14" x14ac:dyDescent="0.25">
      <c r="A38" s="73"/>
      <c r="B38" s="40">
        <v>6</v>
      </c>
      <c r="C38" s="40" t="s">
        <v>21</v>
      </c>
      <c r="D38" s="41" t="str">
        <f t="shared" si="0"/>
        <v>6e</v>
      </c>
      <c r="E38" s="42" t="s">
        <v>73</v>
      </c>
      <c r="F38" s="43" t="s">
        <v>78</v>
      </c>
      <c r="G38" s="44">
        <v>52091</v>
      </c>
      <c r="H38" s="45"/>
      <c r="I38" s="44">
        <v>39206</v>
      </c>
      <c r="J38" s="45"/>
      <c r="K38" s="44">
        <v>46356</v>
      </c>
      <c r="L38" s="45"/>
      <c r="M38" s="44">
        <v>50365</v>
      </c>
      <c r="N38" s="45"/>
    </row>
    <row r="39" spans="1:14" x14ac:dyDescent="0.25">
      <c r="A39" s="73"/>
      <c r="B39" s="40">
        <v>6</v>
      </c>
      <c r="C39" s="40" t="s">
        <v>22</v>
      </c>
      <c r="D39" s="41" t="str">
        <f t="shared" si="0"/>
        <v>6f</v>
      </c>
      <c r="E39" s="42" t="s">
        <v>73</v>
      </c>
      <c r="F39" s="43" t="s">
        <v>79</v>
      </c>
      <c r="G39" s="44">
        <v>57788</v>
      </c>
      <c r="H39" s="45"/>
      <c r="I39" s="44">
        <v>61075</v>
      </c>
      <c r="J39" s="45"/>
      <c r="K39" s="44">
        <v>59214.137766348271</v>
      </c>
      <c r="L39" s="45"/>
      <c r="M39" s="44">
        <v>61386</v>
      </c>
      <c r="N39" s="45"/>
    </row>
    <row r="40" spans="1:14" x14ac:dyDescent="0.25">
      <c r="A40" s="73"/>
      <c r="B40" s="4">
        <v>7</v>
      </c>
      <c r="C40" s="4" t="s">
        <v>11</v>
      </c>
      <c r="D40" s="6" t="str">
        <f t="shared" si="0"/>
        <v>7a</v>
      </c>
      <c r="E40" s="7" t="s">
        <v>80</v>
      </c>
      <c r="F40" s="8" t="s">
        <v>75</v>
      </c>
      <c r="G40" s="9">
        <v>1124</v>
      </c>
      <c r="H40" s="10">
        <v>7.7256168808852846E-2</v>
      </c>
      <c r="I40" s="9">
        <v>1810</v>
      </c>
      <c r="J40" s="10">
        <v>0.12498273719099572</v>
      </c>
      <c r="K40" s="9">
        <v>2934</v>
      </c>
      <c r="L40" s="10">
        <v>0.10106437945644312</v>
      </c>
      <c r="M40" s="9">
        <v>70566</v>
      </c>
      <c r="N40" s="10">
        <v>8.8944292281184265E-2</v>
      </c>
    </row>
    <row r="41" spans="1:14" x14ac:dyDescent="0.25">
      <c r="A41" s="73"/>
      <c r="B41" s="4">
        <v>7</v>
      </c>
      <c r="C41" s="4" t="s">
        <v>14</v>
      </c>
      <c r="D41" s="6" t="str">
        <f t="shared" si="0"/>
        <v>7b</v>
      </c>
      <c r="E41" s="7" t="s">
        <v>80</v>
      </c>
      <c r="F41" s="8" t="s">
        <v>76</v>
      </c>
      <c r="G41" s="9">
        <v>4644</v>
      </c>
      <c r="H41" s="10">
        <v>0.31919719568355215</v>
      </c>
      <c r="I41" s="9">
        <v>4306</v>
      </c>
      <c r="J41" s="10">
        <v>0.297334622289739</v>
      </c>
      <c r="K41" s="9">
        <v>8950</v>
      </c>
      <c r="L41" s="10">
        <v>0.30829113706038375</v>
      </c>
      <c r="M41" s="9">
        <v>232156</v>
      </c>
      <c r="N41" s="10">
        <v>0.29261898249625334</v>
      </c>
    </row>
    <row r="42" spans="1:14" x14ac:dyDescent="0.25">
      <c r="A42" s="73"/>
      <c r="B42" s="4">
        <v>7</v>
      </c>
      <c r="C42" s="4" t="s">
        <v>17</v>
      </c>
      <c r="D42" s="6" t="str">
        <f t="shared" si="0"/>
        <v>7c</v>
      </c>
      <c r="E42" s="7" t="s">
        <v>80</v>
      </c>
      <c r="F42" s="8" t="s">
        <v>81</v>
      </c>
      <c r="G42" s="9">
        <f t="shared" ref="G42:N42" si="5">SUM(G40:G41)</f>
        <v>5768</v>
      </c>
      <c r="H42" s="10">
        <f t="shared" si="5"/>
        <v>0.39645336449240498</v>
      </c>
      <c r="I42" s="9">
        <f t="shared" si="5"/>
        <v>6116</v>
      </c>
      <c r="J42" s="10">
        <f t="shared" si="5"/>
        <v>0.42231735948073473</v>
      </c>
      <c r="K42" s="9">
        <f t="shared" si="5"/>
        <v>11884</v>
      </c>
      <c r="L42" s="10">
        <f t="shared" si="5"/>
        <v>0.40935551651682689</v>
      </c>
      <c r="M42" s="9">
        <f t="shared" si="5"/>
        <v>302722</v>
      </c>
      <c r="N42" s="10">
        <f t="shared" si="5"/>
        <v>0.38156327477743762</v>
      </c>
    </row>
    <row r="43" spans="1:14" x14ac:dyDescent="0.25">
      <c r="A43" s="73"/>
      <c r="B43" s="4">
        <v>7</v>
      </c>
      <c r="C43" s="4" t="s">
        <v>19</v>
      </c>
      <c r="D43" s="6" t="str">
        <f t="shared" si="0"/>
        <v>7d</v>
      </c>
      <c r="E43" s="7" t="s">
        <v>80</v>
      </c>
      <c r="F43" s="8" t="s">
        <v>77</v>
      </c>
      <c r="G43" s="9">
        <v>4925</v>
      </c>
      <c r="H43" s="10">
        <v>0.33851123788576537</v>
      </c>
      <c r="I43" s="9">
        <v>5328</v>
      </c>
      <c r="J43" s="10">
        <v>0.36790498549924044</v>
      </c>
      <c r="K43" s="9">
        <v>10253</v>
      </c>
      <c r="L43" s="10">
        <v>0.3531741931039234</v>
      </c>
      <c r="M43" s="9">
        <v>243925</v>
      </c>
      <c r="N43" s="10">
        <v>0.30745311473922105</v>
      </c>
    </row>
    <row r="44" spans="1:14" x14ac:dyDescent="0.25">
      <c r="A44" s="73"/>
      <c r="B44" s="4">
        <v>7</v>
      </c>
      <c r="C44" s="4" t="s">
        <v>21</v>
      </c>
      <c r="D44" s="6" t="str">
        <f t="shared" si="0"/>
        <v>7e</v>
      </c>
      <c r="E44" s="7" t="s">
        <v>80</v>
      </c>
      <c r="F44" s="8" t="s">
        <v>78</v>
      </c>
      <c r="G44" s="9">
        <v>2315</v>
      </c>
      <c r="H44" s="10">
        <v>0.15911746511787753</v>
      </c>
      <c r="I44" s="9">
        <v>1857</v>
      </c>
      <c r="J44" s="10">
        <v>0.12822814528380058</v>
      </c>
      <c r="K44" s="9">
        <v>4172</v>
      </c>
      <c r="L44" s="10">
        <v>0.14370844958837106</v>
      </c>
      <c r="M44" s="9">
        <v>138347</v>
      </c>
      <c r="N44" s="10">
        <v>0.17437825587712211</v>
      </c>
    </row>
    <row r="45" spans="1:14" x14ac:dyDescent="0.25">
      <c r="A45" s="73"/>
      <c r="B45" s="4">
        <v>7</v>
      </c>
      <c r="C45" s="4" t="s">
        <v>22</v>
      </c>
      <c r="D45" s="6" t="str">
        <f t="shared" si="0"/>
        <v>7f</v>
      </c>
      <c r="E45" s="7" t="s">
        <v>80</v>
      </c>
      <c r="F45" s="8" t="s">
        <v>79</v>
      </c>
      <c r="G45" s="9">
        <v>1541</v>
      </c>
      <c r="H45" s="10">
        <v>0.10591793250395216</v>
      </c>
      <c r="I45" s="9">
        <v>1181</v>
      </c>
      <c r="J45" s="10">
        <v>8.1549509736224282E-2</v>
      </c>
      <c r="K45" s="9">
        <v>2722</v>
      </c>
      <c r="L45" s="10">
        <v>9.3761840790878723E-2</v>
      </c>
      <c r="M45" s="9">
        <v>108379</v>
      </c>
      <c r="N45" s="10">
        <v>0.13660535460621928</v>
      </c>
    </row>
    <row r="46" spans="1:14" x14ac:dyDescent="0.25">
      <c r="A46" s="73"/>
      <c r="B46" s="46">
        <v>8</v>
      </c>
      <c r="C46" s="46" t="s">
        <v>11</v>
      </c>
      <c r="D46" s="13" t="str">
        <f t="shared" si="0"/>
        <v>8a</v>
      </c>
      <c r="E46" s="14" t="s">
        <v>82</v>
      </c>
      <c r="F46" s="15" t="s">
        <v>83</v>
      </c>
      <c r="G46" s="38"/>
      <c r="H46" s="17">
        <v>0.85299999999999998</v>
      </c>
      <c r="I46" s="38"/>
      <c r="J46" s="17">
        <v>0.85299999999999998</v>
      </c>
      <c r="K46" s="38"/>
      <c r="L46" s="17">
        <v>0.85299999999999998</v>
      </c>
      <c r="M46" s="38"/>
      <c r="N46" s="17">
        <v>0.8058524360580821</v>
      </c>
    </row>
    <row r="47" spans="1:14" x14ac:dyDescent="0.25">
      <c r="A47" s="73"/>
      <c r="B47" s="46">
        <v>8</v>
      </c>
      <c r="C47" s="46" t="s">
        <v>14</v>
      </c>
      <c r="D47" s="13" t="str">
        <f t="shared" si="0"/>
        <v>8b</v>
      </c>
      <c r="E47" s="14" t="s">
        <v>82</v>
      </c>
      <c r="F47" s="15" t="s">
        <v>84</v>
      </c>
      <c r="G47" s="38"/>
      <c r="H47" s="17">
        <v>0.84399999999999997</v>
      </c>
      <c r="I47" s="38"/>
      <c r="J47" s="17">
        <v>0.84399999999999997</v>
      </c>
      <c r="K47" s="38"/>
      <c r="L47" s="17">
        <v>0.84399999999999997</v>
      </c>
      <c r="M47" s="38"/>
      <c r="N47" s="17">
        <v>0.7909501603031186</v>
      </c>
    </row>
    <row r="48" spans="1:14" x14ac:dyDescent="0.25">
      <c r="A48" s="73"/>
      <c r="B48" s="46">
        <v>8</v>
      </c>
      <c r="C48" s="46" t="s">
        <v>17</v>
      </c>
      <c r="D48" s="13" t="str">
        <f t="shared" si="0"/>
        <v>8c</v>
      </c>
      <c r="E48" s="14" t="s">
        <v>82</v>
      </c>
      <c r="F48" s="15" t="s">
        <v>85</v>
      </c>
      <c r="G48" s="38"/>
      <c r="H48" s="17">
        <v>0.82699999999999996</v>
      </c>
      <c r="I48" s="38"/>
      <c r="J48" s="17">
        <v>0.82699999999999996</v>
      </c>
      <c r="K48" s="38"/>
      <c r="L48" s="17">
        <v>0.82699999999999996</v>
      </c>
      <c r="M48" s="38"/>
      <c r="N48" s="17">
        <v>0.8114303178484108</v>
      </c>
    </row>
    <row r="49" spans="1:15" x14ac:dyDescent="0.25">
      <c r="A49" s="73"/>
      <c r="B49" s="46">
        <v>8</v>
      </c>
      <c r="C49" s="46" t="s">
        <v>19</v>
      </c>
      <c r="D49" s="13" t="str">
        <f t="shared" si="0"/>
        <v>8d</v>
      </c>
      <c r="E49" s="14" t="s">
        <v>82</v>
      </c>
      <c r="F49" s="15" t="s">
        <v>86</v>
      </c>
      <c r="G49" s="38"/>
      <c r="H49" s="17">
        <v>0.89</v>
      </c>
      <c r="I49" s="38"/>
      <c r="J49" s="17">
        <v>0.89</v>
      </c>
      <c r="K49" s="38"/>
      <c r="L49" s="17">
        <v>0.89</v>
      </c>
      <c r="M49" s="38"/>
      <c r="N49" s="17">
        <v>0.81438372003391657</v>
      </c>
    </row>
    <row r="50" spans="1:15" x14ac:dyDescent="0.25">
      <c r="A50" s="73"/>
      <c r="B50" s="46">
        <v>8</v>
      </c>
      <c r="C50" s="46" t="s">
        <v>21</v>
      </c>
      <c r="D50" s="13" t="str">
        <f t="shared" si="0"/>
        <v>8e</v>
      </c>
      <c r="E50" s="14" t="s">
        <v>82</v>
      </c>
      <c r="F50" s="15" t="s">
        <v>87</v>
      </c>
      <c r="G50" s="38"/>
      <c r="H50" s="17">
        <v>0.86</v>
      </c>
      <c r="I50" s="38"/>
      <c r="J50" s="17">
        <v>0.86</v>
      </c>
      <c r="K50" s="38"/>
      <c r="L50" s="17">
        <v>0.86</v>
      </c>
      <c r="M50" s="38"/>
      <c r="N50" s="17">
        <v>0.83924692251991306</v>
      </c>
    </row>
    <row r="51" spans="1:15" x14ac:dyDescent="0.25">
      <c r="A51" s="73"/>
      <c r="B51" s="46">
        <v>8</v>
      </c>
      <c r="C51" s="46" t="s">
        <v>22</v>
      </c>
      <c r="D51" s="13" t="str">
        <f t="shared" si="0"/>
        <v>8f</v>
      </c>
      <c r="E51" s="14" t="s">
        <v>82</v>
      </c>
      <c r="F51" s="15" t="s">
        <v>88</v>
      </c>
      <c r="G51" s="38"/>
      <c r="H51" s="17">
        <v>0.87</v>
      </c>
      <c r="I51" s="38"/>
      <c r="J51" s="17">
        <v>0.87</v>
      </c>
      <c r="K51" s="38"/>
      <c r="L51" s="17">
        <v>0.87</v>
      </c>
      <c r="M51" s="38"/>
      <c r="N51" s="17">
        <v>0.845873786407767</v>
      </c>
    </row>
    <row r="52" spans="1:15" x14ac:dyDescent="0.25">
      <c r="A52" s="73"/>
      <c r="B52" s="46">
        <v>8</v>
      </c>
      <c r="C52" s="46" t="s">
        <v>23</v>
      </c>
      <c r="D52" s="13" t="str">
        <f t="shared" si="0"/>
        <v>8g</v>
      </c>
      <c r="E52" s="14" t="s">
        <v>82</v>
      </c>
      <c r="F52" s="15" t="s">
        <v>89</v>
      </c>
      <c r="G52" s="38"/>
      <c r="H52" s="17">
        <v>0.88</v>
      </c>
      <c r="I52" s="38"/>
      <c r="J52" s="17">
        <v>0.88</v>
      </c>
      <c r="K52" s="38"/>
      <c r="L52" s="17">
        <v>0.88</v>
      </c>
      <c r="M52" s="38"/>
      <c r="N52" s="17">
        <v>0.84192132639791939</v>
      </c>
    </row>
    <row r="53" spans="1:15" x14ac:dyDescent="0.25">
      <c r="A53" s="73" t="s">
        <v>90</v>
      </c>
      <c r="B53" s="47">
        <v>9</v>
      </c>
      <c r="C53" s="47" t="s">
        <v>11</v>
      </c>
      <c r="D53" s="22" t="str">
        <f t="shared" si="0"/>
        <v>9a</v>
      </c>
      <c r="E53" s="23" t="s">
        <v>91</v>
      </c>
      <c r="F53" s="24" t="s">
        <v>92</v>
      </c>
      <c r="G53" s="25">
        <v>1219</v>
      </c>
      <c r="H53" s="26">
        <v>0.59463414634146339</v>
      </c>
      <c r="I53" s="25">
        <v>2447</v>
      </c>
      <c r="J53" s="26">
        <v>0.69497301902868502</v>
      </c>
      <c r="K53" s="25">
        <v>3666</v>
      </c>
      <c r="L53" s="26">
        <v>0.65805061927840602</v>
      </c>
      <c r="M53" s="25">
        <v>106238</v>
      </c>
      <c r="N53" s="26">
        <v>0.70432320982252361</v>
      </c>
    </row>
    <row r="54" spans="1:15" x14ac:dyDescent="0.25">
      <c r="A54" s="73"/>
      <c r="B54" s="47">
        <v>9</v>
      </c>
      <c r="C54" s="47" t="s">
        <v>14</v>
      </c>
      <c r="D54" s="22" t="str">
        <f t="shared" si="0"/>
        <v>9b</v>
      </c>
      <c r="E54" s="23" t="s">
        <v>91</v>
      </c>
      <c r="F54" s="24" t="s">
        <v>93</v>
      </c>
      <c r="G54" s="25">
        <v>825</v>
      </c>
      <c r="H54" s="26">
        <v>0.65217391304347827</v>
      </c>
      <c r="I54" s="25">
        <v>873</v>
      </c>
      <c r="J54" s="26">
        <v>0.70460048426150124</v>
      </c>
      <c r="K54" s="25">
        <v>1698</v>
      </c>
      <c r="L54" s="26">
        <v>0.6781150159744409</v>
      </c>
      <c r="M54" s="25">
        <v>38295</v>
      </c>
      <c r="N54" s="26">
        <v>0.59218766913572607</v>
      </c>
    </row>
    <row r="55" spans="1:15" x14ac:dyDescent="0.25">
      <c r="A55" s="73"/>
      <c r="B55" s="47">
        <v>9</v>
      </c>
      <c r="C55" s="47" t="s">
        <v>17</v>
      </c>
      <c r="D55" s="22" t="str">
        <f t="shared" si="0"/>
        <v>9c</v>
      </c>
      <c r="E55" s="23" t="s">
        <v>91</v>
      </c>
      <c r="F55" s="24" t="s">
        <v>94</v>
      </c>
      <c r="G55" s="25">
        <v>394</v>
      </c>
      <c r="H55" s="26">
        <v>0.50191082802547771</v>
      </c>
      <c r="I55" s="25">
        <v>1574</v>
      </c>
      <c r="J55" s="26">
        <v>0.68974583698510084</v>
      </c>
      <c r="K55" s="25">
        <v>1968</v>
      </c>
      <c r="L55" s="26">
        <v>0.64166938376263449</v>
      </c>
      <c r="M55" s="25">
        <v>67943</v>
      </c>
      <c r="N55" s="26">
        <v>0.78847626784263669</v>
      </c>
    </row>
    <row r="56" spans="1:15" x14ac:dyDescent="0.25">
      <c r="A56" s="73"/>
      <c r="B56" s="48">
        <v>10</v>
      </c>
      <c r="C56" s="48" t="s">
        <v>11</v>
      </c>
      <c r="D56" s="41" t="str">
        <f t="shared" si="0"/>
        <v>10a</v>
      </c>
      <c r="E56" s="42" t="s">
        <v>95</v>
      </c>
      <c r="F56" s="42"/>
      <c r="G56" s="44">
        <v>133200</v>
      </c>
      <c r="H56" s="45"/>
      <c r="I56" s="44">
        <v>88500</v>
      </c>
      <c r="J56" s="45"/>
      <c r="K56" s="44">
        <v>105606</v>
      </c>
      <c r="L56" s="45"/>
      <c r="M56" s="44">
        <v>135000</v>
      </c>
      <c r="N56" s="42"/>
      <c r="O56" s="49">
        <f>+(K56-M56)/M56</f>
        <v>-0.21773333333333333</v>
      </c>
    </row>
    <row r="57" spans="1:15" x14ac:dyDescent="0.25">
      <c r="A57" s="73"/>
      <c r="B57" s="48">
        <v>10</v>
      </c>
      <c r="C57" s="48" t="s">
        <v>14</v>
      </c>
      <c r="D57" s="41" t="str">
        <f t="shared" si="0"/>
        <v>10b</v>
      </c>
      <c r="E57" s="42" t="s">
        <v>96</v>
      </c>
      <c r="F57" s="42"/>
      <c r="G57" s="44">
        <v>554</v>
      </c>
      <c r="H57" s="45"/>
      <c r="I57" s="44">
        <v>693</v>
      </c>
      <c r="J57" s="45"/>
      <c r="K57" s="44">
        <v>652</v>
      </c>
      <c r="L57" s="45"/>
      <c r="M57" s="44">
        <v>763</v>
      </c>
      <c r="N57" s="42"/>
      <c r="O57" s="49">
        <f>+(K57-M57)/M57</f>
        <v>-0.14547837483617301</v>
      </c>
    </row>
    <row r="58" spans="1:15" x14ac:dyDescent="0.25">
      <c r="A58" s="73" t="s">
        <v>97</v>
      </c>
      <c r="B58" s="50">
        <v>11</v>
      </c>
      <c r="C58" s="50" t="s">
        <v>11</v>
      </c>
      <c r="D58" s="6" t="str">
        <f t="shared" si="0"/>
        <v>11a</v>
      </c>
      <c r="E58" s="7" t="s">
        <v>98</v>
      </c>
      <c r="F58" s="8" t="s">
        <v>99</v>
      </c>
      <c r="G58" s="9">
        <v>8451</v>
      </c>
      <c r="H58" s="10">
        <v>0.88501413760603209</v>
      </c>
      <c r="I58" s="9">
        <v>8403</v>
      </c>
      <c r="J58" s="10">
        <v>0.86352892816771143</v>
      </c>
      <c r="K58" s="9">
        <v>16854</v>
      </c>
      <c r="L58" s="10">
        <v>0.8741701244813278</v>
      </c>
      <c r="M58" s="9">
        <v>443367</v>
      </c>
      <c r="N58" s="10">
        <v>0.82493636688398675</v>
      </c>
    </row>
    <row r="59" spans="1:15" x14ac:dyDescent="0.25">
      <c r="A59" s="73"/>
      <c r="B59" s="50">
        <v>11</v>
      </c>
      <c r="C59" s="50" t="s">
        <v>14</v>
      </c>
      <c r="D59" s="6" t="str">
        <f t="shared" si="0"/>
        <v>11b</v>
      </c>
      <c r="E59" s="7" t="s">
        <v>98</v>
      </c>
      <c r="F59" s="8" t="s">
        <v>100</v>
      </c>
      <c r="G59" s="9">
        <v>561</v>
      </c>
      <c r="H59" s="10">
        <v>5.8749607288721334E-2</v>
      </c>
      <c r="I59" s="9">
        <v>679</v>
      </c>
      <c r="J59" s="10">
        <v>6.97770013359367E-2</v>
      </c>
      <c r="K59" s="9">
        <v>1240</v>
      </c>
      <c r="L59" s="10">
        <v>6.4315352697095429E-2</v>
      </c>
      <c r="M59" s="9">
        <v>41704</v>
      </c>
      <c r="N59" s="10">
        <v>7.7595189187580002E-2</v>
      </c>
    </row>
    <row r="60" spans="1:15" x14ac:dyDescent="0.25">
      <c r="A60" s="73"/>
      <c r="B60" s="50">
        <v>11</v>
      </c>
      <c r="C60" s="50" t="s">
        <v>17</v>
      </c>
      <c r="D60" s="6" t="str">
        <f t="shared" si="0"/>
        <v>11c</v>
      </c>
      <c r="E60" s="7" t="s">
        <v>98</v>
      </c>
      <c r="F60" s="8" t="s">
        <v>101</v>
      </c>
      <c r="G60" s="9">
        <v>54</v>
      </c>
      <c r="H60" s="10">
        <v>5.6550424128180964E-3</v>
      </c>
      <c r="I60" s="9">
        <v>24</v>
      </c>
      <c r="J60" s="10">
        <v>2.4663446716678655E-3</v>
      </c>
      <c r="K60" s="9">
        <v>78</v>
      </c>
      <c r="L60" s="10">
        <v>4.0456431535269713E-3</v>
      </c>
      <c r="M60" s="9">
        <v>17469</v>
      </c>
      <c r="N60" s="10">
        <v>3.2503125837277845E-2</v>
      </c>
    </row>
    <row r="61" spans="1:15" x14ac:dyDescent="0.25">
      <c r="A61" s="73"/>
      <c r="B61" s="50">
        <v>11</v>
      </c>
      <c r="C61" s="50" t="s">
        <v>19</v>
      </c>
      <c r="D61" s="6" t="str">
        <f t="shared" si="0"/>
        <v>11d</v>
      </c>
      <c r="E61" s="7" t="s">
        <v>98</v>
      </c>
      <c r="F61" s="8" t="s">
        <v>102</v>
      </c>
      <c r="G61" s="9">
        <v>190</v>
      </c>
      <c r="H61" s="10">
        <v>1.9897371452508115E-2</v>
      </c>
      <c r="I61" s="9">
        <v>207</v>
      </c>
      <c r="J61" s="10">
        <v>2.1272222793135339E-2</v>
      </c>
      <c r="K61" s="9">
        <v>397</v>
      </c>
      <c r="L61" s="10">
        <v>2.0591286307053942E-2</v>
      </c>
      <c r="M61" s="9">
        <v>13708</v>
      </c>
      <c r="N61" s="10">
        <v>2.5505343693251168E-2</v>
      </c>
    </row>
    <row r="62" spans="1:15" x14ac:dyDescent="0.25">
      <c r="A62" s="73"/>
      <c r="B62" s="50">
        <v>11</v>
      </c>
      <c r="C62" s="50" t="s">
        <v>21</v>
      </c>
      <c r="D62" s="6" t="str">
        <f t="shared" si="0"/>
        <v>11e</v>
      </c>
      <c r="E62" s="7" t="s">
        <v>98</v>
      </c>
      <c r="F62" s="8" t="s">
        <v>103</v>
      </c>
      <c r="G62" s="9">
        <v>174</v>
      </c>
      <c r="H62" s="10">
        <v>1.8221803330191643E-2</v>
      </c>
      <c r="I62" s="9">
        <v>222</v>
      </c>
      <c r="J62" s="10">
        <v>2.2813688212927757E-2</v>
      </c>
      <c r="K62" s="9">
        <v>396</v>
      </c>
      <c r="L62" s="10">
        <v>2.0539419087136929E-2</v>
      </c>
      <c r="M62" s="9">
        <v>14957</v>
      </c>
      <c r="N62" s="10">
        <v>2.782925485993272E-2</v>
      </c>
    </row>
    <row r="63" spans="1:15" x14ac:dyDescent="0.25">
      <c r="A63" s="73"/>
      <c r="B63" s="50">
        <v>11</v>
      </c>
      <c r="C63" s="50" t="s">
        <v>22</v>
      </c>
      <c r="D63" s="6" t="str">
        <f t="shared" si="0"/>
        <v>11f</v>
      </c>
      <c r="E63" s="7" t="s">
        <v>98</v>
      </c>
      <c r="F63" s="8" t="s">
        <v>104</v>
      </c>
      <c r="G63" s="9">
        <v>39</v>
      </c>
      <c r="H63" s="10">
        <v>4.0841972981464029E-3</v>
      </c>
      <c r="I63" s="9">
        <v>29</v>
      </c>
      <c r="J63" s="10">
        <v>2.9801664782653377E-3</v>
      </c>
      <c r="K63" s="9">
        <v>68</v>
      </c>
      <c r="L63" s="10">
        <v>3.5269709543568465E-3</v>
      </c>
      <c r="M63" s="9">
        <v>2236</v>
      </c>
      <c r="N63" s="10">
        <v>4.1603405674138904E-3</v>
      </c>
    </row>
    <row r="64" spans="1:15" x14ac:dyDescent="0.25">
      <c r="A64" s="73"/>
      <c r="B64" s="50">
        <v>11</v>
      </c>
      <c r="C64" s="50" t="s">
        <v>23</v>
      </c>
      <c r="D64" s="6" t="str">
        <f t="shared" si="0"/>
        <v>11g</v>
      </c>
      <c r="E64" s="7" t="s">
        <v>98</v>
      </c>
      <c r="F64" s="8" t="s">
        <v>105</v>
      </c>
      <c r="G64" s="9">
        <v>80</v>
      </c>
      <c r="H64" s="10">
        <v>8.3778406115823639E-3</v>
      </c>
      <c r="I64" s="9">
        <v>167</v>
      </c>
      <c r="J64" s="10">
        <v>1.7161648340355565E-2</v>
      </c>
      <c r="K64" s="9">
        <v>247</v>
      </c>
      <c r="L64" s="10">
        <v>1.2811203319502074E-2</v>
      </c>
      <c r="M64" s="9">
        <v>4015</v>
      </c>
      <c r="N64" s="10">
        <v>7.4703789705575898E-3</v>
      </c>
    </row>
    <row r="65" spans="1:14" x14ac:dyDescent="0.25">
      <c r="A65" s="73"/>
      <c r="B65" s="46">
        <v>12</v>
      </c>
      <c r="C65" s="46" t="s">
        <v>11</v>
      </c>
      <c r="D65" s="13" t="str">
        <f t="shared" si="0"/>
        <v>12a</v>
      </c>
      <c r="E65" s="14" t="s">
        <v>106</v>
      </c>
      <c r="F65" s="15" t="s">
        <v>107</v>
      </c>
      <c r="G65" s="16">
        <v>206</v>
      </c>
      <c r="H65" s="17">
        <v>3.1682559212549984E-2</v>
      </c>
      <c r="I65" s="16">
        <v>233</v>
      </c>
      <c r="J65" s="17">
        <v>4.5454545454545456E-2</v>
      </c>
      <c r="K65" s="16">
        <v>439</v>
      </c>
      <c r="L65" s="17">
        <v>3.7753697970416236E-2</v>
      </c>
      <c r="M65" s="16">
        <v>14164</v>
      </c>
      <c r="N65" s="17">
        <v>4.5093919134033746E-2</v>
      </c>
    </row>
    <row r="66" spans="1:14" x14ac:dyDescent="0.25">
      <c r="A66" s="73"/>
      <c r="B66" s="46">
        <v>12</v>
      </c>
      <c r="C66" s="46" t="s">
        <v>14</v>
      </c>
      <c r="D66" s="13" t="str">
        <f t="shared" si="0"/>
        <v>12b</v>
      </c>
      <c r="E66" s="14" t="s">
        <v>106</v>
      </c>
      <c r="F66" s="15" t="s">
        <v>108</v>
      </c>
      <c r="G66" s="16">
        <v>278</v>
      </c>
      <c r="H66" s="17">
        <v>0.18720538720538721</v>
      </c>
      <c r="I66" s="16">
        <v>823</v>
      </c>
      <c r="J66" s="17">
        <v>0.21288153129849974</v>
      </c>
      <c r="K66" s="16">
        <v>1101</v>
      </c>
      <c r="L66" s="17">
        <v>0.20575593347037938</v>
      </c>
      <c r="M66" s="16">
        <v>46359</v>
      </c>
      <c r="N66" s="17">
        <v>0.2892935369331478</v>
      </c>
    </row>
    <row r="67" spans="1:14" x14ac:dyDescent="0.25">
      <c r="A67" s="73"/>
      <c r="B67" s="46">
        <v>12</v>
      </c>
      <c r="C67" s="46" t="s">
        <v>17</v>
      </c>
      <c r="D67" s="13" t="str">
        <f t="shared" si="0"/>
        <v>12c</v>
      </c>
      <c r="E67" s="14" t="s">
        <v>106</v>
      </c>
      <c r="F67" s="15" t="s">
        <v>109</v>
      </c>
      <c r="G67" s="16">
        <v>356</v>
      </c>
      <c r="H67" s="17">
        <v>6.4434389140271497E-2</v>
      </c>
      <c r="I67" s="16">
        <v>697</v>
      </c>
      <c r="J67" s="17">
        <v>0.10102913465719669</v>
      </c>
      <c r="K67" s="16">
        <v>1053</v>
      </c>
      <c r="L67" s="17">
        <v>8.4755312298776558E-2</v>
      </c>
      <c r="M67" s="16">
        <v>39547</v>
      </c>
      <c r="N67" s="17">
        <v>0.11415219330275574</v>
      </c>
    </row>
    <row r="68" spans="1:14" x14ac:dyDescent="0.25">
      <c r="A68" s="73"/>
      <c r="B68" s="46">
        <v>12</v>
      </c>
      <c r="C68" s="46" t="s">
        <v>19</v>
      </c>
      <c r="D68" s="13" t="str">
        <f t="shared" si="0"/>
        <v>12d</v>
      </c>
      <c r="E68" s="14" t="s">
        <v>106</v>
      </c>
      <c r="F68" s="15" t="s">
        <v>110</v>
      </c>
      <c r="G68" s="16">
        <v>128</v>
      </c>
      <c r="H68" s="17">
        <v>5.1990251827782288E-2</v>
      </c>
      <c r="I68" s="16">
        <v>359</v>
      </c>
      <c r="J68" s="17">
        <v>0.17152412804586717</v>
      </c>
      <c r="K68" s="16">
        <v>487</v>
      </c>
      <c r="L68" s="17">
        <v>0.10691547749725576</v>
      </c>
      <c r="M68" s="16">
        <v>20976</v>
      </c>
      <c r="N68" s="17">
        <v>0.16399286987522282</v>
      </c>
    </row>
    <row r="69" spans="1:14" x14ac:dyDescent="0.25">
      <c r="A69" s="73"/>
      <c r="B69" s="46">
        <v>12</v>
      </c>
      <c r="C69" s="46" t="s">
        <v>21</v>
      </c>
      <c r="D69" s="13" t="str">
        <f t="shared" si="0"/>
        <v>12e</v>
      </c>
      <c r="E69" s="14" t="s">
        <v>106</v>
      </c>
      <c r="F69" s="15" t="s">
        <v>111</v>
      </c>
      <c r="G69" s="16">
        <v>484</v>
      </c>
      <c r="H69" s="17">
        <v>6.0598472517841492E-2</v>
      </c>
      <c r="I69" s="16">
        <v>1056</v>
      </c>
      <c r="J69" s="17">
        <v>0.11743772241992882</v>
      </c>
      <c r="K69" s="16">
        <v>1540</v>
      </c>
      <c r="L69" s="17">
        <v>9.0700276812533134E-2</v>
      </c>
      <c r="M69" s="16">
        <v>60523</v>
      </c>
      <c r="N69" s="17">
        <v>0.12759170990135954</v>
      </c>
    </row>
    <row r="70" spans="1:14" x14ac:dyDescent="0.25">
      <c r="A70" s="73" t="s">
        <v>112</v>
      </c>
      <c r="B70" s="47">
        <v>13</v>
      </c>
      <c r="C70" s="47" t="s">
        <v>11</v>
      </c>
      <c r="D70" s="22" t="str">
        <f t="shared" si="0"/>
        <v>13a</v>
      </c>
      <c r="E70" s="23" t="s">
        <v>113</v>
      </c>
      <c r="F70" s="23">
        <v>2010</v>
      </c>
      <c r="G70" s="51"/>
      <c r="H70" s="23"/>
      <c r="I70" s="25">
        <v>286.45221883071144</v>
      </c>
      <c r="J70" s="23"/>
      <c r="K70" s="25">
        <v>286.45221883071144</v>
      </c>
      <c r="L70" s="23"/>
      <c r="M70" s="25">
        <v>471.56953606280325</v>
      </c>
      <c r="N70" s="23"/>
    </row>
    <row r="71" spans="1:14" x14ac:dyDescent="0.25">
      <c r="A71" s="73"/>
      <c r="B71" s="47">
        <v>13</v>
      </c>
      <c r="C71" s="47" t="s">
        <v>14</v>
      </c>
      <c r="D71" s="22" t="str">
        <f t="shared" si="0"/>
        <v>13b</v>
      </c>
      <c r="E71" s="23" t="s">
        <v>113</v>
      </c>
      <c r="F71" s="23">
        <v>2011</v>
      </c>
      <c r="G71" s="51"/>
      <c r="H71" s="23"/>
      <c r="I71" s="25">
        <v>320.61860530906694</v>
      </c>
      <c r="J71" s="23"/>
      <c r="K71" s="25">
        <v>320.61860530906694</v>
      </c>
      <c r="L71" s="23"/>
      <c r="M71" s="25">
        <v>441.20625137574297</v>
      </c>
      <c r="N71" s="23"/>
    </row>
    <row r="72" spans="1:14" x14ac:dyDescent="0.25">
      <c r="A72" s="73"/>
      <c r="B72" s="47">
        <v>13</v>
      </c>
      <c r="C72" s="47" t="s">
        <v>17</v>
      </c>
      <c r="D72" s="22" t="str">
        <f t="shared" si="0"/>
        <v>13c</v>
      </c>
      <c r="E72" s="23" t="s">
        <v>113</v>
      </c>
      <c r="F72" s="23">
        <v>2012</v>
      </c>
      <c r="G72" s="51"/>
      <c r="H72" s="23"/>
      <c r="I72" s="25">
        <v>284.19856006062906</v>
      </c>
      <c r="J72" s="23"/>
      <c r="K72" s="25">
        <v>284.19856006062906</v>
      </c>
      <c r="L72" s="23"/>
      <c r="M72" s="25">
        <v>444.42056664943351</v>
      </c>
      <c r="N72" s="23"/>
    </row>
    <row r="73" spans="1:14" x14ac:dyDescent="0.25">
      <c r="A73" s="73"/>
      <c r="B73" s="47">
        <v>13</v>
      </c>
      <c r="C73" s="47" t="s">
        <v>19</v>
      </c>
      <c r="D73" s="22" t="str">
        <f t="shared" si="0"/>
        <v>13d</v>
      </c>
      <c r="E73" s="23" t="s">
        <v>113</v>
      </c>
      <c r="F73" s="23">
        <v>2013</v>
      </c>
      <c r="G73" s="51"/>
      <c r="H73" s="23"/>
      <c r="I73" s="25">
        <v>332.66799733865599</v>
      </c>
      <c r="J73" s="23"/>
      <c r="K73" s="25">
        <v>332.66799733865599</v>
      </c>
      <c r="L73" s="23"/>
      <c r="M73" s="25">
        <v>430.68842288015719</v>
      </c>
      <c r="N73" s="23"/>
    </row>
    <row r="74" spans="1:14" x14ac:dyDescent="0.25">
      <c r="A74" s="73"/>
      <c r="B74" s="47">
        <v>13</v>
      </c>
      <c r="C74" s="47" t="s">
        <v>21</v>
      </c>
      <c r="D74" s="22" t="str">
        <f t="shared" si="0"/>
        <v>13e</v>
      </c>
      <c r="E74" s="23" t="s">
        <v>113</v>
      </c>
      <c r="F74" s="23">
        <v>2014</v>
      </c>
      <c r="G74" s="51"/>
      <c r="H74" s="23"/>
      <c r="I74" s="25">
        <v>353.10397480555423</v>
      </c>
      <c r="J74" s="23"/>
      <c r="K74" s="25">
        <v>353.10397480555423</v>
      </c>
      <c r="L74" s="23"/>
      <c r="M74" s="25">
        <v>416.49532829605863</v>
      </c>
      <c r="N74" s="23"/>
    </row>
    <row r="75" spans="1:14" x14ac:dyDescent="0.25">
      <c r="A75" s="73"/>
      <c r="B75" s="47">
        <v>13</v>
      </c>
      <c r="C75" s="47" t="s">
        <v>22</v>
      </c>
      <c r="D75" s="22" t="str">
        <f t="shared" si="0"/>
        <v>13f</v>
      </c>
      <c r="E75" s="23" t="s">
        <v>113</v>
      </c>
      <c r="F75" s="23">
        <v>2015</v>
      </c>
      <c r="G75" s="51"/>
      <c r="H75" s="23"/>
      <c r="I75" s="25">
        <v>345.20784388934175</v>
      </c>
      <c r="J75" s="23"/>
      <c r="K75" s="25">
        <v>345.20784388934175</v>
      </c>
      <c r="L75" s="23"/>
      <c r="M75" s="25">
        <v>402.11880598802179</v>
      </c>
      <c r="N75" s="23"/>
    </row>
    <row r="76" spans="1:14" x14ac:dyDescent="0.25">
      <c r="A76" s="73"/>
      <c r="B76" s="47">
        <v>13</v>
      </c>
      <c r="C76" s="47" t="s">
        <v>23</v>
      </c>
      <c r="D76" s="22" t="str">
        <f t="shared" si="0"/>
        <v>13g</v>
      </c>
      <c r="E76" s="23" t="s">
        <v>113</v>
      </c>
      <c r="F76" s="23">
        <v>2016</v>
      </c>
      <c r="G76" s="51"/>
      <c r="H76" s="23"/>
      <c r="I76" s="25">
        <v>458.44995656789888</v>
      </c>
      <c r="J76" s="23"/>
      <c r="K76" s="25">
        <v>458.44995656789888</v>
      </c>
      <c r="L76" s="23"/>
      <c r="M76" s="25">
        <v>408.62947962268709</v>
      </c>
      <c r="N76" s="23"/>
    </row>
    <row r="77" spans="1:14" x14ac:dyDescent="0.25">
      <c r="A77" s="73"/>
      <c r="B77" s="47">
        <v>13</v>
      </c>
      <c r="C77" s="47" t="s">
        <v>25</v>
      </c>
      <c r="D77" s="22" t="str">
        <f t="shared" si="0"/>
        <v>13h</v>
      </c>
      <c r="E77" s="23" t="s">
        <v>113</v>
      </c>
      <c r="F77" s="23">
        <v>2017</v>
      </c>
      <c r="G77" s="51"/>
      <c r="H77" s="23"/>
      <c r="I77" s="25">
        <v>275.68195008705743</v>
      </c>
      <c r="J77" s="23"/>
      <c r="K77" s="25">
        <v>275.68195008705743</v>
      </c>
      <c r="L77" s="23"/>
      <c r="M77" s="25">
        <v>372.05169486306488</v>
      </c>
      <c r="N77" s="23"/>
    </row>
    <row r="78" spans="1:14" x14ac:dyDescent="0.25">
      <c r="A78" s="73"/>
      <c r="B78" s="47">
        <v>13</v>
      </c>
      <c r="C78" s="47" t="s">
        <v>27</v>
      </c>
      <c r="D78" s="22" t="str">
        <f t="shared" si="0"/>
        <v>13i</v>
      </c>
      <c r="E78" s="23" t="s">
        <v>113</v>
      </c>
      <c r="F78" s="24" t="s">
        <v>114</v>
      </c>
      <c r="G78" s="51"/>
      <c r="H78" s="23"/>
      <c r="I78" s="51"/>
      <c r="J78" s="26">
        <f t="shared" ref="J78" si="6">(I77-I70)/I70</f>
        <v>-3.7598831622313478E-2</v>
      </c>
      <c r="K78" s="51"/>
      <c r="L78" s="26">
        <f t="shared" ref="L78" si="7">(K77-K70)/K70</f>
        <v>-3.7598831622313478E-2</v>
      </c>
      <c r="M78" s="51"/>
      <c r="N78" s="26">
        <f t="shared" ref="N78" si="8">(M77-M70)/M70</f>
        <v>-0.21103534810714461</v>
      </c>
    </row>
    <row r="79" spans="1:14" x14ac:dyDescent="0.25">
      <c r="A79" s="73"/>
      <c r="B79" s="48">
        <v>14</v>
      </c>
      <c r="C79" s="48" t="s">
        <v>11</v>
      </c>
      <c r="D79" s="41" t="str">
        <f t="shared" si="0"/>
        <v>14a</v>
      </c>
      <c r="E79" s="42" t="s">
        <v>115</v>
      </c>
      <c r="F79" s="42">
        <v>2010</v>
      </c>
      <c r="G79" s="52"/>
      <c r="H79" s="42"/>
      <c r="I79" s="53">
        <v>3573.6088283634658</v>
      </c>
      <c r="J79" s="42"/>
      <c r="K79" s="53">
        <v>3573.6088283634658</v>
      </c>
      <c r="L79" s="42"/>
      <c r="M79" s="54">
        <v>3026.029090819562</v>
      </c>
      <c r="N79" s="42"/>
    </row>
    <row r="80" spans="1:14" x14ac:dyDescent="0.25">
      <c r="A80" s="73"/>
      <c r="B80" s="48">
        <v>14</v>
      </c>
      <c r="C80" s="48" t="s">
        <v>14</v>
      </c>
      <c r="D80" s="41" t="str">
        <f t="shared" si="0"/>
        <v>14b</v>
      </c>
      <c r="E80" s="42" t="s">
        <v>115</v>
      </c>
      <c r="F80" s="42">
        <v>2011</v>
      </c>
      <c r="G80" s="52"/>
      <c r="H80" s="42"/>
      <c r="I80" s="53">
        <v>3460.7949455419866</v>
      </c>
      <c r="J80" s="42"/>
      <c r="K80" s="53">
        <v>3460.7949455419866</v>
      </c>
      <c r="L80" s="42"/>
      <c r="M80" s="54">
        <v>2961.2150561303106</v>
      </c>
      <c r="N80" s="42"/>
    </row>
    <row r="81" spans="1:14" x14ac:dyDescent="0.25">
      <c r="A81" s="73"/>
      <c r="B81" s="48">
        <v>14</v>
      </c>
      <c r="C81" s="48" t="s">
        <v>17</v>
      </c>
      <c r="D81" s="41" t="str">
        <f t="shared" si="0"/>
        <v>14c</v>
      </c>
      <c r="E81" s="42" t="s">
        <v>115</v>
      </c>
      <c r="F81" s="42">
        <v>2012</v>
      </c>
      <c r="G81" s="52"/>
      <c r="H81" s="42"/>
      <c r="I81" s="53">
        <v>3453.0125047366423</v>
      </c>
      <c r="J81" s="42"/>
      <c r="K81" s="53">
        <v>3453.0125047366423</v>
      </c>
      <c r="L81" s="42"/>
      <c r="M81" s="54">
        <v>2939.552285471957</v>
      </c>
      <c r="N81" s="42"/>
    </row>
    <row r="82" spans="1:14" x14ac:dyDescent="0.25">
      <c r="A82" s="73"/>
      <c r="B82" s="48">
        <v>14</v>
      </c>
      <c r="C82" s="48" t="s">
        <v>19</v>
      </c>
      <c r="D82" s="41" t="str">
        <f t="shared" si="0"/>
        <v>14d</v>
      </c>
      <c r="E82" s="42" t="s">
        <v>115</v>
      </c>
      <c r="F82" s="42">
        <v>2013</v>
      </c>
      <c r="G82" s="52"/>
      <c r="H82" s="42"/>
      <c r="I82" s="53">
        <v>3103.3171751734626</v>
      </c>
      <c r="J82" s="42"/>
      <c r="K82" s="53">
        <v>3103.3171751734626</v>
      </c>
      <c r="L82" s="42"/>
      <c r="M82" s="54">
        <v>2737.4757093315825</v>
      </c>
      <c r="N82" s="42"/>
    </row>
    <row r="83" spans="1:14" x14ac:dyDescent="0.25">
      <c r="A83" s="73"/>
      <c r="B83" s="48">
        <v>14</v>
      </c>
      <c r="C83" s="48" t="s">
        <v>21</v>
      </c>
      <c r="D83" s="41" t="str">
        <f t="shared" si="0"/>
        <v>14e</v>
      </c>
      <c r="E83" s="42" t="s">
        <v>115</v>
      </c>
      <c r="F83" s="42">
        <v>2014</v>
      </c>
      <c r="G83" s="52"/>
      <c r="H83" s="42"/>
      <c r="I83" s="53">
        <v>2743.7133177458604</v>
      </c>
      <c r="J83" s="42"/>
      <c r="K83" s="53">
        <v>2743.7133177458604</v>
      </c>
      <c r="L83" s="42"/>
      <c r="M83" s="54">
        <v>2633.4303981712951</v>
      </c>
      <c r="N83" s="42"/>
    </row>
    <row r="84" spans="1:14" x14ac:dyDescent="0.25">
      <c r="A84" s="73"/>
      <c r="B84" s="48">
        <v>14</v>
      </c>
      <c r="C84" s="48" t="s">
        <v>22</v>
      </c>
      <c r="D84" s="41" t="str">
        <f>B84&amp;C84</f>
        <v>14f</v>
      </c>
      <c r="E84" s="42" t="s">
        <v>115</v>
      </c>
      <c r="F84" s="42">
        <v>2015</v>
      </c>
      <c r="G84" s="52"/>
      <c r="H84" s="42"/>
      <c r="I84" s="53">
        <v>2521.9350817471354</v>
      </c>
      <c r="J84" s="42"/>
      <c r="K84" s="53">
        <v>2521.9350817471354</v>
      </c>
      <c r="L84" s="42"/>
      <c r="M84" s="54">
        <v>2416.4108849431291</v>
      </c>
      <c r="N84" s="42"/>
    </row>
    <row r="85" spans="1:14" x14ac:dyDescent="0.25">
      <c r="A85" s="73"/>
      <c r="B85" s="48">
        <v>14</v>
      </c>
      <c r="C85" s="48" t="s">
        <v>23</v>
      </c>
      <c r="D85" s="41" t="str">
        <f t="shared" si="0"/>
        <v>14g</v>
      </c>
      <c r="E85" s="42" t="s">
        <v>115</v>
      </c>
      <c r="F85" s="42">
        <v>2016</v>
      </c>
      <c r="G85" s="52"/>
      <c r="H85" s="42"/>
      <c r="I85" s="53">
        <v>3180.1949618762669</v>
      </c>
      <c r="J85" s="42"/>
      <c r="K85" s="53">
        <v>3180.1949618762669</v>
      </c>
      <c r="L85" s="42"/>
      <c r="M85" s="54">
        <v>2405.8941279767641</v>
      </c>
      <c r="N85" s="42"/>
    </row>
    <row r="86" spans="1:14" x14ac:dyDescent="0.25">
      <c r="A86" s="73"/>
      <c r="B86" s="48">
        <v>14</v>
      </c>
      <c r="C86" s="48" t="s">
        <v>25</v>
      </c>
      <c r="D86" s="41" t="str">
        <f t="shared" si="0"/>
        <v>14h</v>
      </c>
      <c r="E86" s="42" t="s">
        <v>115</v>
      </c>
      <c r="F86" s="42">
        <v>2017</v>
      </c>
      <c r="G86" s="52"/>
      <c r="H86" s="42"/>
      <c r="I86" s="53">
        <v>1726.639582124202</v>
      </c>
      <c r="J86" s="42"/>
      <c r="K86" s="53">
        <v>1726.639582124202</v>
      </c>
      <c r="L86" s="42"/>
      <c r="M86" s="54">
        <v>2163.952598379477</v>
      </c>
      <c r="N86" s="42"/>
    </row>
    <row r="87" spans="1:14" x14ac:dyDescent="0.25">
      <c r="A87" s="73"/>
      <c r="B87" s="48">
        <v>14</v>
      </c>
      <c r="C87" s="48" t="s">
        <v>27</v>
      </c>
      <c r="D87" s="41" t="str">
        <f t="shared" si="0"/>
        <v>14i</v>
      </c>
      <c r="E87" s="42" t="s">
        <v>115</v>
      </c>
      <c r="F87" s="43" t="s">
        <v>114</v>
      </c>
      <c r="G87" s="52"/>
      <c r="H87" s="42"/>
      <c r="I87" s="52"/>
      <c r="J87" s="55">
        <f t="shared" ref="J87" si="9">(I86-I79)/I79</f>
        <v>-0.51683587514671647</v>
      </c>
      <c r="K87" s="52"/>
      <c r="L87" s="55">
        <f t="shared" ref="L87:N87" si="10">(K86-K79)/K79</f>
        <v>-0.51683587514671647</v>
      </c>
      <c r="M87" s="52"/>
      <c r="N87" s="55">
        <f t="shared" si="10"/>
        <v>-0.28488704720502289</v>
      </c>
    </row>
    <row r="88" spans="1:14" x14ac:dyDescent="0.25">
      <c r="A88" s="73"/>
      <c r="B88" s="50">
        <v>15</v>
      </c>
      <c r="C88" s="50" t="s">
        <v>11</v>
      </c>
      <c r="D88" s="6" t="str">
        <f t="shared" si="0"/>
        <v>15a</v>
      </c>
      <c r="E88" s="7" t="s">
        <v>116</v>
      </c>
      <c r="F88" s="7">
        <v>2013</v>
      </c>
      <c r="G88" s="56"/>
      <c r="H88" s="7"/>
      <c r="I88" s="56">
        <v>14</v>
      </c>
      <c r="J88" s="7"/>
      <c r="K88" s="56">
        <v>14</v>
      </c>
      <c r="L88" s="7"/>
      <c r="M88" s="9">
        <v>1221</v>
      </c>
      <c r="N88" s="7"/>
    </row>
    <row r="89" spans="1:14" x14ac:dyDescent="0.25">
      <c r="A89" s="73"/>
      <c r="B89" s="50">
        <v>15</v>
      </c>
      <c r="C89" s="50" t="s">
        <v>14</v>
      </c>
      <c r="D89" s="6" t="str">
        <f t="shared" si="0"/>
        <v>15b</v>
      </c>
      <c r="E89" s="7" t="s">
        <v>116</v>
      </c>
      <c r="F89" s="7">
        <v>2014</v>
      </c>
      <c r="G89" s="56"/>
      <c r="H89" s="7"/>
      <c r="I89" s="56">
        <v>2</v>
      </c>
      <c r="J89" s="7"/>
      <c r="K89" s="56">
        <v>2</v>
      </c>
      <c r="L89" s="7"/>
      <c r="M89" s="9">
        <v>1237</v>
      </c>
      <c r="N89" s="7"/>
    </row>
    <row r="90" spans="1:14" x14ac:dyDescent="0.25">
      <c r="A90" s="73"/>
      <c r="B90" s="50">
        <v>15</v>
      </c>
      <c r="C90" s="50" t="s">
        <v>17</v>
      </c>
      <c r="D90" s="6" t="str">
        <f t="shared" si="0"/>
        <v>15c</v>
      </c>
      <c r="E90" s="7" t="s">
        <v>116</v>
      </c>
      <c r="F90" s="7">
        <v>2015</v>
      </c>
      <c r="G90" s="56"/>
      <c r="H90" s="7"/>
      <c r="I90" s="56">
        <v>0</v>
      </c>
      <c r="J90" s="7"/>
      <c r="K90" s="56">
        <v>0</v>
      </c>
      <c r="L90" s="7"/>
      <c r="M90" s="9">
        <v>993</v>
      </c>
      <c r="N90" s="7"/>
    </row>
    <row r="91" spans="1:14" x14ac:dyDescent="0.25">
      <c r="A91" s="73"/>
      <c r="B91" s="50">
        <v>15</v>
      </c>
      <c r="C91" s="50" t="s">
        <v>19</v>
      </c>
      <c r="D91" s="6" t="str">
        <f t="shared" ref="D91:D93" si="11">B91&amp;C91</f>
        <v>15d</v>
      </c>
      <c r="E91" s="7" t="s">
        <v>116</v>
      </c>
      <c r="F91" s="7">
        <v>2016</v>
      </c>
      <c r="G91" s="56"/>
      <c r="H91" s="7"/>
      <c r="I91" s="56">
        <v>0</v>
      </c>
      <c r="J91" s="7"/>
      <c r="K91" s="56">
        <v>0</v>
      </c>
      <c r="L91" s="7"/>
      <c r="M91" s="9">
        <v>844</v>
      </c>
      <c r="N91" s="7"/>
    </row>
    <row r="92" spans="1:14" x14ac:dyDescent="0.25">
      <c r="A92" s="73"/>
      <c r="B92" s="50">
        <v>15</v>
      </c>
      <c r="C92" s="50" t="s">
        <v>21</v>
      </c>
      <c r="D92" s="6" t="str">
        <f t="shared" si="11"/>
        <v>15e</v>
      </c>
      <c r="E92" s="7" t="s">
        <v>116</v>
      </c>
      <c r="F92" s="7">
        <v>2017</v>
      </c>
      <c r="G92" s="56"/>
      <c r="H92" s="7"/>
      <c r="I92" s="56">
        <v>1</v>
      </c>
      <c r="J92" s="7"/>
      <c r="K92" s="56">
        <v>1</v>
      </c>
      <c r="L92" s="7"/>
      <c r="M92" s="9">
        <v>774</v>
      </c>
      <c r="N92" s="7"/>
    </row>
    <row r="93" spans="1:14" x14ac:dyDescent="0.25">
      <c r="A93" s="73"/>
      <c r="B93" s="50">
        <v>15</v>
      </c>
      <c r="C93" s="50" t="s">
        <v>22</v>
      </c>
      <c r="D93" s="57" t="str">
        <f t="shared" si="11"/>
        <v>15f</v>
      </c>
      <c r="E93" s="7" t="s">
        <v>116</v>
      </c>
      <c r="F93" s="8" t="s">
        <v>117</v>
      </c>
      <c r="G93" s="56"/>
      <c r="H93" s="7"/>
      <c r="I93" s="56"/>
      <c r="J93" s="10">
        <f t="shared" ref="J93" si="12">(I92-I88)/I88</f>
        <v>-0.9285714285714286</v>
      </c>
      <c r="K93" s="56"/>
      <c r="L93" s="10">
        <f t="shared" ref="L93" si="13">(K92-K88)/K88</f>
        <v>-0.9285714285714286</v>
      </c>
      <c r="M93" s="56"/>
      <c r="N93" s="10">
        <f t="shared" ref="N93" si="14">(M92-M88)/M88</f>
        <v>-0.36609336609336607</v>
      </c>
    </row>
    <row r="98" spans="1:1" x14ac:dyDescent="0.25">
      <c r="A98" s="58"/>
    </row>
  </sheetData>
  <mergeCells count="11">
    <mergeCell ref="A13:A18"/>
    <mergeCell ref="G1:H1"/>
    <mergeCell ref="I1:J1"/>
    <mergeCell ref="K1:L1"/>
    <mergeCell ref="M1:N1"/>
    <mergeCell ref="A2:A12"/>
    <mergeCell ref="A19:A33"/>
    <mergeCell ref="A34:A52"/>
    <mergeCell ref="A53:A57"/>
    <mergeCell ref="A58:A69"/>
    <mergeCell ref="A70:A9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F16" sqref="F16"/>
      <selection pane="topRight" activeCell="F16" sqref="F16"/>
      <selection pane="bottomLeft" activeCell="F16" sqref="F16"/>
      <selection pane="bottomRight" activeCell="F16" sqref="F16"/>
    </sheetView>
  </sheetViews>
  <sheetFormatPr defaultRowHeight="15" x14ac:dyDescent="0.25"/>
  <cols>
    <col min="1" max="1" width="22.5703125" customWidth="1"/>
    <col min="2" max="2" width="11" customWidth="1"/>
    <col min="3" max="3" width="12.5703125" customWidth="1"/>
    <col min="4" max="4" width="13.140625" style="63" bestFit="1" customWidth="1"/>
    <col min="5" max="5" width="57.42578125" bestFit="1" customWidth="1"/>
    <col min="6" max="6" width="50.5703125" bestFit="1" customWidth="1"/>
    <col min="7" max="7" width="53.42578125" style="58" customWidth="1"/>
    <col min="8" max="8" width="44.5703125" style="58" customWidth="1"/>
  </cols>
  <sheetData>
    <row r="1" spans="1:8" ht="49.5" customHeight="1" thickBot="1" x14ac:dyDescent="0.3">
      <c r="A1" s="1" t="s">
        <v>0</v>
      </c>
      <c r="B1" s="1" t="s">
        <v>1</v>
      </c>
      <c r="C1" s="1" t="s">
        <v>2</v>
      </c>
      <c r="D1" s="1" t="s">
        <v>3</v>
      </c>
      <c r="E1" s="1" t="s">
        <v>4</v>
      </c>
      <c r="F1" s="1" t="s">
        <v>5</v>
      </c>
      <c r="G1" s="61" t="s">
        <v>118</v>
      </c>
      <c r="H1" s="61" t="s">
        <v>119</v>
      </c>
    </row>
    <row r="2" spans="1:8" ht="15.75" thickTop="1" x14ac:dyDescent="0.25">
      <c r="A2" s="76" t="s">
        <v>10</v>
      </c>
      <c r="B2" s="62">
        <v>1</v>
      </c>
      <c r="C2" s="63" t="s">
        <v>11</v>
      </c>
      <c r="D2" s="62" t="str">
        <f>B2&amp;C2</f>
        <v>1a</v>
      </c>
      <c r="E2" t="s">
        <v>12</v>
      </c>
      <c r="F2" s="64">
        <v>2011</v>
      </c>
      <c r="G2" s="65" t="s">
        <v>120</v>
      </c>
    </row>
    <row r="3" spans="1:8" ht="30" x14ac:dyDescent="0.25">
      <c r="A3" s="73"/>
      <c r="B3" s="62">
        <v>1</v>
      </c>
      <c r="C3" s="63" t="s">
        <v>14</v>
      </c>
      <c r="D3" s="62" t="str">
        <f t="shared" ref="D3:D85" si="0">B3&amp;C3</f>
        <v>1b</v>
      </c>
      <c r="E3" t="s">
        <v>12</v>
      </c>
      <c r="F3" s="64" t="s">
        <v>15</v>
      </c>
      <c r="G3" s="65" t="s">
        <v>121</v>
      </c>
    </row>
    <row r="4" spans="1:8" x14ac:dyDescent="0.25">
      <c r="A4" s="73"/>
      <c r="B4" s="62">
        <v>2</v>
      </c>
      <c r="C4" s="63" t="s">
        <v>11</v>
      </c>
      <c r="D4" s="62" t="str">
        <f t="shared" si="0"/>
        <v>2a</v>
      </c>
      <c r="E4" t="s">
        <v>16</v>
      </c>
      <c r="F4" s="64">
        <v>2011</v>
      </c>
      <c r="G4" s="65" t="s">
        <v>120</v>
      </c>
    </row>
    <row r="5" spans="1:8" x14ac:dyDescent="0.25">
      <c r="A5" s="73"/>
      <c r="B5" s="62">
        <v>2</v>
      </c>
      <c r="C5" s="63" t="s">
        <v>14</v>
      </c>
      <c r="D5" s="62" t="str">
        <f t="shared" si="0"/>
        <v>2b</v>
      </c>
      <c r="E5" t="s">
        <v>16</v>
      </c>
      <c r="F5" s="64">
        <v>2017</v>
      </c>
      <c r="G5" s="65" t="s">
        <v>122</v>
      </c>
    </row>
    <row r="6" spans="1:8" ht="30" x14ac:dyDescent="0.25">
      <c r="A6" s="73"/>
      <c r="B6" s="62">
        <v>2</v>
      </c>
      <c r="C6" s="63" t="s">
        <v>17</v>
      </c>
      <c r="D6" s="62" t="str">
        <f t="shared" si="0"/>
        <v>2c</v>
      </c>
      <c r="E6" t="s">
        <v>16</v>
      </c>
      <c r="F6" s="64" t="s">
        <v>18</v>
      </c>
      <c r="G6" s="65" t="s">
        <v>121</v>
      </c>
    </row>
    <row r="7" spans="1:8" x14ac:dyDescent="0.25">
      <c r="A7" s="73"/>
      <c r="B7" s="62">
        <v>2</v>
      </c>
      <c r="C7" s="63" t="s">
        <v>19</v>
      </c>
      <c r="D7" s="62" t="str">
        <f t="shared" si="0"/>
        <v>2d</v>
      </c>
      <c r="E7" t="s">
        <v>20</v>
      </c>
      <c r="F7" s="64">
        <v>2011</v>
      </c>
      <c r="G7" s="65" t="s">
        <v>120</v>
      </c>
    </row>
    <row r="8" spans="1:8" x14ac:dyDescent="0.25">
      <c r="A8" s="73"/>
      <c r="B8" s="62">
        <v>2</v>
      </c>
      <c r="C8" s="63" t="s">
        <v>21</v>
      </c>
      <c r="D8" s="62" t="str">
        <f t="shared" si="0"/>
        <v>2e</v>
      </c>
      <c r="E8" t="s">
        <v>20</v>
      </c>
      <c r="F8" s="64">
        <v>2017</v>
      </c>
      <c r="G8" s="65" t="s">
        <v>122</v>
      </c>
    </row>
    <row r="9" spans="1:8" ht="30" x14ac:dyDescent="0.25">
      <c r="A9" s="73"/>
      <c r="B9" s="62">
        <v>2</v>
      </c>
      <c r="C9" s="63" t="s">
        <v>22</v>
      </c>
      <c r="D9" s="62" t="str">
        <f t="shared" si="0"/>
        <v>2f</v>
      </c>
      <c r="E9" t="s">
        <v>20</v>
      </c>
      <c r="F9" s="64" t="s">
        <v>18</v>
      </c>
      <c r="G9" s="65" t="s">
        <v>121</v>
      </c>
    </row>
    <row r="10" spans="1:8" x14ac:dyDescent="0.25">
      <c r="A10" s="73"/>
      <c r="B10" s="62">
        <v>2</v>
      </c>
      <c r="C10" s="63" t="s">
        <v>11</v>
      </c>
      <c r="D10" s="62" t="str">
        <f t="shared" si="0"/>
        <v>2a</v>
      </c>
      <c r="E10" t="s">
        <v>24</v>
      </c>
      <c r="F10" s="64">
        <v>2011</v>
      </c>
      <c r="G10" s="65" t="s">
        <v>120</v>
      </c>
    </row>
    <row r="11" spans="1:8" x14ac:dyDescent="0.25">
      <c r="A11" s="73"/>
      <c r="B11" s="62">
        <v>2</v>
      </c>
      <c r="C11" s="63" t="s">
        <v>14</v>
      </c>
      <c r="D11" s="62" t="str">
        <f t="shared" si="0"/>
        <v>2b</v>
      </c>
      <c r="E11" t="s">
        <v>26</v>
      </c>
      <c r="F11" s="64">
        <v>2017</v>
      </c>
      <c r="G11" s="65" t="s">
        <v>122</v>
      </c>
    </row>
    <row r="12" spans="1:8" ht="30" x14ac:dyDescent="0.25">
      <c r="A12" s="73"/>
      <c r="B12" s="62">
        <v>2</v>
      </c>
      <c r="C12" s="63" t="s">
        <v>17</v>
      </c>
      <c r="D12" s="62" t="str">
        <f t="shared" si="0"/>
        <v>2c</v>
      </c>
      <c r="E12" t="s">
        <v>26</v>
      </c>
      <c r="F12" s="64" t="s">
        <v>18</v>
      </c>
      <c r="G12" s="65" t="s">
        <v>121</v>
      </c>
    </row>
    <row r="13" spans="1:8" x14ac:dyDescent="0.25">
      <c r="A13" s="73" t="s">
        <v>28</v>
      </c>
      <c r="B13" s="62">
        <v>3</v>
      </c>
      <c r="C13" s="63" t="s">
        <v>11</v>
      </c>
      <c r="D13" s="62" t="str">
        <f t="shared" si="0"/>
        <v>3a</v>
      </c>
      <c r="E13" t="s">
        <v>29</v>
      </c>
      <c r="F13" s="64" t="s">
        <v>30</v>
      </c>
      <c r="G13" s="65" t="s">
        <v>122</v>
      </c>
    </row>
    <row r="14" spans="1:8" ht="45" x14ac:dyDescent="0.25">
      <c r="A14" s="73"/>
      <c r="B14" s="62">
        <v>3</v>
      </c>
      <c r="C14" s="63" t="s">
        <v>14</v>
      </c>
      <c r="D14" s="62" t="str">
        <f t="shared" si="0"/>
        <v>3b</v>
      </c>
      <c r="E14" t="s">
        <v>29</v>
      </c>
      <c r="F14" s="64" t="s">
        <v>31</v>
      </c>
      <c r="G14" s="65" t="s">
        <v>122</v>
      </c>
      <c r="H14" s="58" t="s">
        <v>123</v>
      </c>
    </row>
    <row r="15" spans="1:8" ht="45" x14ac:dyDescent="0.25">
      <c r="A15" s="73"/>
      <c r="B15" s="62">
        <v>3</v>
      </c>
      <c r="C15" s="63" t="s">
        <v>17</v>
      </c>
      <c r="D15" s="62" t="str">
        <f t="shared" si="0"/>
        <v>3c</v>
      </c>
      <c r="E15" t="s">
        <v>29</v>
      </c>
      <c r="F15" s="64" t="s">
        <v>32</v>
      </c>
      <c r="G15" s="65" t="s">
        <v>122</v>
      </c>
      <c r="H15" s="58" t="s">
        <v>124</v>
      </c>
    </row>
    <row r="16" spans="1:8" ht="30" x14ac:dyDescent="0.25">
      <c r="A16" s="73"/>
      <c r="B16" s="62">
        <v>3</v>
      </c>
      <c r="C16" s="63" t="s">
        <v>19</v>
      </c>
      <c r="D16" s="62" t="str">
        <f t="shared" si="0"/>
        <v>3d</v>
      </c>
      <c r="E16" t="s">
        <v>29</v>
      </c>
      <c r="F16" s="64" t="s">
        <v>33</v>
      </c>
      <c r="G16" s="65" t="s">
        <v>122</v>
      </c>
      <c r="H16" s="58" t="s">
        <v>125</v>
      </c>
    </row>
    <row r="17" spans="1:8" s="3" customFormat="1" ht="75" x14ac:dyDescent="0.25">
      <c r="A17" s="73"/>
      <c r="B17" s="66">
        <v>3</v>
      </c>
      <c r="C17" s="67" t="s">
        <v>21</v>
      </c>
      <c r="D17" s="66" t="str">
        <f t="shared" si="0"/>
        <v>3e</v>
      </c>
      <c r="E17" s="3" t="s">
        <v>29</v>
      </c>
      <c r="F17" s="64" t="s">
        <v>34</v>
      </c>
      <c r="G17" s="65" t="s">
        <v>122</v>
      </c>
      <c r="H17" s="68" t="s">
        <v>126</v>
      </c>
    </row>
    <row r="18" spans="1:8" ht="30" x14ac:dyDescent="0.25">
      <c r="A18" s="73"/>
      <c r="B18" s="62">
        <v>3</v>
      </c>
      <c r="C18" s="63" t="s">
        <v>22</v>
      </c>
      <c r="D18" s="62" t="str">
        <f t="shared" si="0"/>
        <v>3f</v>
      </c>
      <c r="E18" t="s">
        <v>29</v>
      </c>
      <c r="F18" s="64" t="s">
        <v>35</v>
      </c>
      <c r="G18" s="65" t="s">
        <v>122</v>
      </c>
      <c r="H18" s="58" t="s">
        <v>127</v>
      </c>
    </row>
    <row r="19" spans="1:8" ht="30" customHeight="1" x14ac:dyDescent="0.25">
      <c r="A19" s="73" t="s">
        <v>36</v>
      </c>
      <c r="B19" s="62">
        <v>4</v>
      </c>
      <c r="C19" s="63" t="s">
        <v>11</v>
      </c>
      <c r="D19" s="62" t="str">
        <f t="shared" si="0"/>
        <v>4a</v>
      </c>
      <c r="E19" t="s">
        <v>37</v>
      </c>
      <c r="F19" s="69" t="s">
        <v>38</v>
      </c>
      <c r="G19" s="65" t="s">
        <v>128</v>
      </c>
      <c r="H19" s="79" t="s">
        <v>129</v>
      </c>
    </row>
    <row r="20" spans="1:8" ht="30" x14ac:dyDescent="0.25">
      <c r="A20" s="73"/>
      <c r="B20" s="62">
        <v>4</v>
      </c>
      <c r="C20" s="63" t="s">
        <v>14</v>
      </c>
      <c r="D20" s="62" t="str">
        <f t="shared" si="0"/>
        <v>4b</v>
      </c>
      <c r="E20" t="s">
        <v>37</v>
      </c>
      <c r="F20" s="69" t="s">
        <v>40</v>
      </c>
      <c r="G20" s="65" t="s">
        <v>128</v>
      </c>
      <c r="H20" s="79"/>
    </row>
    <row r="21" spans="1:8" ht="30" x14ac:dyDescent="0.25">
      <c r="A21" s="73"/>
      <c r="B21" s="62">
        <v>4</v>
      </c>
      <c r="C21" s="63" t="s">
        <v>17</v>
      </c>
      <c r="D21" s="62" t="str">
        <f t="shared" si="0"/>
        <v>4c</v>
      </c>
      <c r="E21" t="s">
        <v>37</v>
      </c>
      <c r="F21" s="69" t="s">
        <v>43</v>
      </c>
      <c r="G21" s="65" t="s">
        <v>128</v>
      </c>
      <c r="H21" s="79"/>
    </row>
    <row r="22" spans="1:8" ht="30" x14ac:dyDescent="0.25">
      <c r="A22" s="73"/>
      <c r="B22" s="62">
        <v>4</v>
      </c>
      <c r="C22" s="63" t="s">
        <v>19</v>
      </c>
      <c r="D22" s="62" t="str">
        <f t="shared" si="0"/>
        <v>4d</v>
      </c>
      <c r="E22" t="s">
        <v>37</v>
      </c>
      <c r="F22" s="69" t="s">
        <v>45</v>
      </c>
      <c r="G22" s="65" t="s">
        <v>128</v>
      </c>
      <c r="H22" s="79"/>
    </row>
    <row r="23" spans="1:8" ht="30" x14ac:dyDescent="0.25">
      <c r="A23" s="73"/>
      <c r="B23" s="62">
        <v>4</v>
      </c>
      <c r="C23" s="63" t="s">
        <v>21</v>
      </c>
      <c r="D23" s="62" t="str">
        <f t="shared" si="0"/>
        <v>4e</v>
      </c>
      <c r="E23" t="s">
        <v>37</v>
      </c>
      <c r="F23" s="69" t="s">
        <v>48</v>
      </c>
      <c r="G23" s="65" t="s">
        <v>128</v>
      </c>
      <c r="H23" s="79"/>
    </row>
    <row r="24" spans="1:8" ht="30" x14ac:dyDescent="0.25">
      <c r="A24" s="73"/>
      <c r="B24" s="62">
        <v>4</v>
      </c>
      <c r="C24" s="63" t="s">
        <v>22</v>
      </c>
      <c r="D24" s="62" t="str">
        <f t="shared" si="0"/>
        <v>4f</v>
      </c>
      <c r="E24" t="s">
        <v>37</v>
      </c>
      <c r="F24" s="69" t="s">
        <v>51</v>
      </c>
      <c r="G24" s="65" t="s">
        <v>128</v>
      </c>
      <c r="H24" s="79"/>
    </row>
    <row r="25" spans="1:8" ht="30" x14ac:dyDescent="0.25">
      <c r="A25" s="73"/>
      <c r="B25" s="62">
        <v>4</v>
      </c>
      <c r="C25" s="63" t="s">
        <v>23</v>
      </c>
      <c r="D25" s="62" t="str">
        <f t="shared" si="0"/>
        <v>4g</v>
      </c>
      <c r="E25" t="s">
        <v>37</v>
      </c>
      <c r="F25" s="69" t="s">
        <v>53</v>
      </c>
      <c r="G25" s="65" t="s">
        <v>128</v>
      </c>
      <c r="H25" s="79"/>
    </row>
    <row r="26" spans="1:8" ht="30" x14ac:dyDescent="0.25">
      <c r="A26" s="73"/>
      <c r="B26" s="62">
        <v>4</v>
      </c>
      <c r="C26" s="63" t="s">
        <v>25</v>
      </c>
      <c r="D26" s="62" t="str">
        <f t="shared" si="0"/>
        <v>4h</v>
      </c>
      <c r="E26" t="s">
        <v>37</v>
      </c>
      <c r="F26" s="69" t="s">
        <v>56</v>
      </c>
      <c r="G26" s="65" t="s">
        <v>128</v>
      </c>
      <c r="H26" s="79"/>
    </row>
    <row r="27" spans="1:8" ht="30" x14ac:dyDescent="0.25">
      <c r="A27" s="73"/>
      <c r="B27" s="62">
        <v>4</v>
      </c>
      <c r="C27" s="63" t="s">
        <v>27</v>
      </c>
      <c r="D27" s="62" t="str">
        <f t="shared" si="0"/>
        <v>4i</v>
      </c>
      <c r="E27" t="s">
        <v>37</v>
      </c>
      <c r="F27" s="69" t="s">
        <v>59</v>
      </c>
      <c r="G27" s="65" t="s">
        <v>128</v>
      </c>
      <c r="H27" s="79"/>
    </row>
    <row r="28" spans="1:8" ht="30" x14ac:dyDescent="0.25">
      <c r="A28" s="73"/>
      <c r="B28" s="62">
        <v>4</v>
      </c>
      <c r="C28" s="63" t="s">
        <v>62</v>
      </c>
      <c r="D28" s="62" t="str">
        <f t="shared" si="0"/>
        <v>4j</v>
      </c>
      <c r="E28" t="s">
        <v>37</v>
      </c>
      <c r="F28" s="69" t="s">
        <v>63</v>
      </c>
      <c r="G28" s="65" t="s">
        <v>128</v>
      </c>
      <c r="H28" s="79"/>
    </row>
    <row r="29" spans="1:8" ht="30" x14ac:dyDescent="0.25">
      <c r="A29" s="73"/>
      <c r="B29" s="62">
        <v>4</v>
      </c>
      <c r="C29" s="63" t="s">
        <v>65</v>
      </c>
      <c r="D29" s="62" t="str">
        <f t="shared" si="0"/>
        <v>4k</v>
      </c>
      <c r="E29" t="s">
        <v>37</v>
      </c>
      <c r="F29" s="69" t="s">
        <v>66</v>
      </c>
      <c r="G29" s="65" t="s">
        <v>128</v>
      </c>
      <c r="H29" s="79"/>
    </row>
    <row r="30" spans="1:8" ht="30" x14ac:dyDescent="0.25">
      <c r="A30" s="73"/>
      <c r="B30" s="62">
        <v>5</v>
      </c>
      <c r="C30" s="62" t="s">
        <v>11</v>
      </c>
      <c r="D30" s="62" t="str">
        <f t="shared" si="0"/>
        <v>5a</v>
      </c>
      <c r="E30" t="s">
        <v>67</v>
      </c>
      <c r="F30" s="69" t="s">
        <v>68</v>
      </c>
      <c r="G30" s="65" t="s">
        <v>130</v>
      </c>
    </row>
    <row r="31" spans="1:8" ht="30" x14ac:dyDescent="0.25">
      <c r="A31" s="73"/>
      <c r="B31" s="62">
        <v>5</v>
      </c>
      <c r="C31" s="62" t="s">
        <v>14</v>
      </c>
      <c r="D31" s="62" t="str">
        <f t="shared" si="0"/>
        <v>5b</v>
      </c>
      <c r="E31" t="s">
        <v>67</v>
      </c>
      <c r="F31" s="69" t="s">
        <v>69</v>
      </c>
      <c r="G31" s="65" t="s">
        <v>130</v>
      </c>
    </row>
    <row r="32" spans="1:8" ht="30" x14ac:dyDescent="0.25">
      <c r="A32" s="73"/>
      <c r="B32" s="62">
        <v>5</v>
      </c>
      <c r="C32" s="62" t="s">
        <v>17</v>
      </c>
      <c r="D32" s="62" t="str">
        <f t="shared" si="0"/>
        <v>5c</v>
      </c>
      <c r="E32" t="s">
        <v>67</v>
      </c>
      <c r="F32" s="69" t="s">
        <v>70</v>
      </c>
      <c r="G32" s="65" t="s">
        <v>130</v>
      </c>
    </row>
    <row r="33" spans="1:8" ht="30" x14ac:dyDescent="0.25">
      <c r="A33" s="73"/>
      <c r="B33" s="62">
        <v>5</v>
      </c>
      <c r="C33" s="62" t="s">
        <v>19</v>
      </c>
      <c r="D33" s="62" t="str">
        <f t="shared" si="0"/>
        <v>5d</v>
      </c>
      <c r="E33" t="s">
        <v>67</v>
      </c>
      <c r="F33" s="69" t="s">
        <v>71</v>
      </c>
      <c r="G33" s="65" t="s">
        <v>130</v>
      </c>
    </row>
    <row r="34" spans="1:8" x14ac:dyDescent="0.25">
      <c r="A34" s="73" t="s">
        <v>72</v>
      </c>
      <c r="B34" s="62">
        <v>6</v>
      </c>
      <c r="C34" s="62" t="s">
        <v>11</v>
      </c>
      <c r="D34" s="62" t="str">
        <f t="shared" si="0"/>
        <v>6a</v>
      </c>
      <c r="E34" t="s">
        <v>73</v>
      </c>
      <c r="F34" s="69" t="s">
        <v>74</v>
      </c>
      <c r="G34" s="65" t="s">
        <v>122</v>
      </c>
    </row>
    <row r="35" spans="1:8" x14ac:dyDescent="0.25">
      <c r="A35" s="73"/>
      <c r="B35" s="62">
        <v>6</v>
      </c>
      <c r="C35" s="62" t="s">
        <v>14</v>
      </c>
      <c r="D35" s="62" t="str">
        <f t="shared" si="0"/>
        <v>6b</v>
      </c>
      <c r="E35" t="s">
        <v>73</v>
      </c>
      <c r="F35" s="69" t="s">
        <v>75</v>
      </c>
      <c r="G35" s="65" t="s">
        <v>122</v>
      </c>
    </row>
    <row r="36" spans="1:8" x14ac:dyDescent="0.25">
      <c r="A36" s="73"/>
      <c r="B36" s="62">
        <v>6</v>
      </c>
      <c r="C36" s="62" t="s">
        <v>17</v>
      </c>
      <c r="D36" s="62" t="str">
        <f t="shared" si="0"/>
        <v>6c</v>
      </c>
      <c r="E36" t="s">
        <v>73</v>
      </c>
      <c r="F36" s="69" t="s">
        <v>76</v>
      </c>
      <c r="G36" s="65" t="s">
        <v>122</v>
      </c>
    </row>
    <row r="37" spans="1:8" x14ac:dyDescent="0.25">
      <c r="A37" s="73"/>
      <c r="B37" s="62">
        <v>6</v>
      </c>
      <c r="C37" s="62" t="s">
        <v>19</v>
      </c>
      <c r="D37" s="62" t="str">
        <f t="shared" si="0"/>
        <v>6d</v>
      </c>
      <c r="E37" t="s">
        <v>73</v>
      </c>
      <c r="F37" s="69" t="s">
        <v>77</v>
      </c>
      <c r="G37" s="65" t="s">
        <v>122</v>
      </c>
    </row>
    <row r="38" spans="1:8" x14ac:dyDescent="0.25">
      <c r="A38" s="73"/>
      <c r="B38" s="62">
        <v>6</v>
      </c>
      <c r="C38" s="62" t="s">
        <v>21</v>
      </c>
      <c r="D38" s="62" t="str">
        <f t="shared" si="0"/>
        <v>6e</v>
      </c>
      <c r="E38" t="s">
        <v>73</v>
      </c>
      <c r="F38" s="69" t="s">
        <v>78</v>
      </c>
      <c r="G38" s="65" t="s">
        <v>122</v>
      </c>
    </row>
    <row r="39" spans="1:8" x14ac:dyDescent="0.25">
      <c r="A39" s="73"/>
      <c r="B39" s="62">
        <v>6</v>
      </c>
      <c r="C39" s="62" t="s">
        <v>22</v>
      </c>
      <c r="D39" s="62" t="str">
        <f t="shared" si="0"/>
        <v>6f</v>
      </c>
      <c r="E39" t="s">
        <v>73</v>
      </c>
      <c r="F39" s="69" t="s">
        <v>79</v>
      </c>
      <c r="G39" s="65" t="s">
        <v>122</v>
      </c>
    </row>
    <row r="40" spans="1:8" ht="22.5" customHeight="1" x14ac:dyDescent="0.25">
      <c r="A40" s="73"/>
      <c r="B40" s="62">
        <v>7</v>
      </c>
      <c r="C40" s="62" t="s">
        <v>11</v>
      </c>
      <c r="D40" s="62" t="str">
        <f t="shared" si="0"/>
        <v>7a</v>
      </c>
      <c r="E40" t="s">
        <v>80</v>
      </c>
      <c r="F40" s="69" t="s">
        <v>75</v>
      </c>
      <c r="G40" s="65" t="s">
        <v>122</v>
      </c>
      <c r="H40" s="79" t="s">
        <v>131</v>
      </c>
    </row>
    <row r="41" spans="1:8" ht="22.5" customHeight="1" x14ac:dyDescent="0.25">
      <c r="A41" s="73"/>
      <c r="B41" s="62">
        <v>7</v>
      </c>
      <c r="C41" s="62" t="s">
        <v>14</v>
      </c>
      <c r="D41" s="62" t="str">
        <f t="shared" si="0"/>
        <v>7b</v>
      </c>
      <c r="E41" t="s">
        <v>80</v>
      </c>
      <c r="F41" s="69" t="s">
        <v>76</v>
      </c>
      <c r="G41" s="65" t="s">
        <v>122</v>
      </c>
      <c r="H41" s="79"/>
    </row>
    <row r="42" spans="1:8" ht="22.5" customHeight="1" x14ac:dyDescent="0.25">
      <c r="A42" s="73"/>
      <c r="B42" s="62">
        <v>7</v>
      </c>
      <c r="C42" s="62" t="s">
        <v>17</v>
      </c>
      <c r="D42" s="62" t="str">
        <f t="shared" si="0"/>
        <v>7c</v>
      </c>
      <c r="E42" t="s">
        <v>80</v>
      </c>
      <c r="F42" s="69" t="s">
        <v>81</v>
      </c>
      <c r="G42" s="65" t="s">
        <v>122</v>
      </c>
      <c r="H42" s="79"/>
    </row>
    <row r="43" spans="1:8" ht="22.5" customHeight="1" x14ac:dyDescent="0.25">
      <c r="A43" s="73"/>
      <c r="B43" s="62">
        <v>7</v>
      </c>
      <c r="C43" s="62" t="s">
        <v>19</v>
      </c>
      <c r="D43" s="62" t="str">
        <f t="shared" si="0"/>
        <v>7d</v>
      </c>
      <c r="E43" t="s">
        <v>80</v>
      </c>
      <c r="F43" s="69" t="s">
        <v>77</v>
      </c>
      <c r="G43" s="65" t="s">
        <v>122</v>
      </c>
      <c r="H43" s="79"/>
    </row>
    <row r="44" spans="1:8" ht="22.5" customHeight="1" x14ac:dyDescent="0.25">
      <c r="A44" s="73"/>
      <c r="B44" s="62">
        <v>7</v>
      </c>
      <c r="C44" s="62" t="s">
        <v>21</v>
      </c>
      <c r="D44" s="62" t="str">
        <f t="shared" si="0"/>
        <v>7e</v>
      </c>
      <c r="E44" t="s">
        <v>80</v>
      </c>
      <c r="F44" s="69" t="s">
        <v>78</v>
      </c>
      <c r="G44" s="65" t="s">
        <v>122</v>
      </c>
      <c r="H44" s="79"/>
    </row>
    <row r="45" spans="1:8" ht="22.5" customHeight="1" x14ac:dyDescent="0.25">
      <c r="A45" s="73"/>
      <c r="B45" s="62">
        <v>7</v>
      </c>
      <c r="C45" s="62" t="s">
        <v>22</v>
      </c>
      <c r="D45" s="62" t="str">
        <f t="shared" si="0"/>
        <v>7f</v>
      </c>
      <c r="E45" t="s">
        <v>80</v>
      </c>
      <c r="F45" s="69" t="s">
        <v>79</v>
      </c>
      <c r="G45" s="65" t="s">
        <v>122</v>
      </c>
      <c r="H45" s="79"/>
    </row>
    <row r="46" spans="1:8" ht="30" x14ac:dyDescent="0.25">
      <c r="A46" s="73"/>
      <c r="B46" s="70">
        <v>8</v>
      </c>
      <c r="C46" s="70" t="s">
        <v>11</v>
      </c>
      <c r="D46" s="62" t="str">
        <f t="shared" si="0"/>
        <v>8a</v>
      </c>
      <c r="E46" t="s">
        <v>82</v>
      </c>
      <c r="F46" s="69" t="s">
        <v>83</v>
      </c>
      <c r="G46" s="65" t="s">
        <v>132</v>
      </c>
    </row>
    <row r="47" spans="1:8" ht="30" x14ac:dyDescent="0.25">
      <c r="A47" s="73"/>
      <c r="B47" s="70">
        <v>8</v>
      </c>
      <c r="C47" s="70" t="s">
        <v>14</v>
      </c>
      <c r="D47" s="62" t="str">
        <f t="shared" si="0"/>
        <v>8b</v>
      </c>
      <c r="E47" t="s">
        <v>82</v>
      </c>
      <c r="F47" s="69" t="s">
        <v>84</v>
      </c>
      <c r="G47" s="65" t="s">
        <v>133</v>
      </c>
    </row>
    <row r="48" spans="1:8" ht="30" x14ac:dyDescent="0.25">
      <c r="A48" s="73"/>
      <c r="B48" s="70">
        <v>8</v>
      </c>
      <c r="C48" s="70" t="s">
        <v>17</v>
      </c>
      <c r="D48" s="62" t="str">
        <f t="shared" si="0"/>
        <v>8c</v>
      </c>
      <c r="E48" t="s">
        <v>82</v>
      </c>
      <c r="F48" s="69" t="s">
        <v>85</v>
      </c>
      <c r="G48" s="65" t="s">
        <v>134</v>
      </c>
    </row>
    <row r="49" spans="1:8" ht="30" x14ac:dyDescent="0.25">
      <c r="A49" s="73"/>
      <c r="B49" s="70">
        <v>8</v>
      </c>
      <c r="C49" s="70" t="s">
        <v>19</v>
      </c>
      <c r="D49" s="62" t="str">
        <f t="shared" si="0"/>
        <v>8d</v>
      </c>
      <c r="E49" t="s">
        <v>82</v>
      </c>
      <c r="F49" s="69" t="s">
        <v>86</v>
      </c>
      <c r="G49" s="65" t="s">
        <v>135</v>
      </c>
    </row>
    <row r="50" spans="1:8" ht="30" x14ac:dyDescent="0.25">
      <c r="A50" s="73"/>
      <c r="B50" s="70">
        <v>8</v>
      </c>
      <c r="C50" s="70" t="s">
        <v>21</v>
      </c>
      <c r="D50" s="62" t="str">
        <f t="shared" si="0"/>
        <v>8e</v>
      </c>
      <c r="E50" t="s">
        <v>82</v>
      </c>
      <c r="F50" s="69" t="s">
        <v>87</v>
      </c>
      <c r="G50" s="65" t="s">
        <v>136</v>
      </c>
    </row>
    <row r="51" spans="1:8" ht="30" x14ac:dyDescent="0.25">
      <c r="A51" s="73"/>
      <c r="B51" s="70">
        <v>8</v>
      </c>
      <c r="C51" s="70" t="s">
        <v>22</v>
      </c>
      <c r="D51" s="62" t="str">
        <f t="shared" si="0"/>
        <v>8f</v>
      </c>
      <c r="E51" t="s">
        <v>82</v>
      </c>
      <c r="F51" s="69" t="s">
        <v>88</v>
      </c>
      <c r="G51" s="65" t="s">
        <v>137</v>
      </c>
    </row>
    <row r="52" spans="1:8" ht="30" x14ac:dyDescent="0.25">
      <c r="A52" s="73"/>
      <c r="B52" s="70">
        <v>8</v>
      </c>
      <c r="C52" s="70" t="s">
        <v>23</v>
      </c>
      <c r="D52" s="62" t="str">
        <f t="shared" si="0"/>
        <v>8g</v>
      </c>
      <c r="E52" t="s">
        <v>82</v>
      </c>
      <c r="F52" s="69" t="s">
        <v>89</v>
      </c>
      <c r="G52" s="65" t="s">
        <v>138</v>
      </c>
    </row>
    <row r="53" spans="1:8" x14ac:dyDescent="0.25">
      <c r="A53" s="73" t="s">
        <v>90</v>
      </c>
      <c r="B53" s="70">
        <v>9</v>
      </c>
      <c r="C53" s="70" t="s">
        <v>11</v>
      </c>
      <c r="D53" s="62" t="str">
        <f t="shared" si="0"/>
        <v>9a</v>
      </c>
      <c r="E53" t="s">
        <v>139</v>
      </c>
      <c r="F53" s="69" t="s">
        <v>140</v>
      </c>
      <c r="G53" s="65" t="s">
        <v>122</v>
      </c>
    </row>
    <row r="54" spans="1:8" x14ac:dyDescent="0.25">
      <c r="A54" s="73"/>
      <c r="B54" s="70">
        <v>9</v>
      </c>
      <c r="C54" s="70" t="s">
        <v>14</v>
      </c>
      <c r="D54" s="62" t="str">
        <f t="shared" si="0"/>
        <v>9b</v>
      </c>
      <c r="E54" t="s">
        <v>139</v>
      </c>
      <c r="F54" s="69" t="s">
        <v>141</v>
      </c>
      <c r="G54" s="65" t="s">
        <v>122</v>
      </c>
    </row>
    <row r="55" spans="1:8" x14ac:dyDescent="0.25">
      <c r="A55" s="73"/>
      <c r="B55" s="70">
        <v>9</v>
      </c>
      <c r="C55" s="70" t="s">
        <v>17</v>
      </c>
      <c r="D55" s="62" t="str">
        <f t="shared" si="0"/>
        <v>9c</v>
      </c>
      <c r="E55" t="s">
        <v>139</v>
      </c>
      <c r="F55" s="69" t="s">
        <v>142</v>
      </c>
      <c r="G55" s="65" t="s">
        <v>122</v>
      </c>
    </row>
    <row r="56" spans="1:8" x14ac:dyDescent="0.25">
      <c r="A56" s="73"/>
      <c r="B56" s="70">
        <v>10</v>
      </c>
      <c r="C56" s="70" t="s">
        <v>11</v>
      </c>
      <c r="D56" s="62" t="str">
        <f t="shared" si="0"/>
        <v>10a</v>
      </c>
      <c r="E56" t="s">
        <v>95</v>
      </c>
      <c r="F56" s="71"/>
      <c r="G56" s="65" t="s">
        <v>122</v>
      </c>
    </row>
    <row r="57" spans="1:8" x14ac:dyDescent="0.25">
      <c r="A57" s="73"/>
      <c r="B57" s="70">
        <v>10</v>
      </c>
      <c r="C57" s="70" t="s">
        <v>14</v>
      </c>
      <c r="D57" s="62" t="str">
        <f t="shared" si="0"/>
        <v>10b</v>
      </c>
      <c r="E57" t="s">
        <v>96</v>
      </c>
      <c r="F57" s="71"/>
      <c r="G57" s="65" t="s">
        <v>122</v>
      </c>
    </row>
    <row r="58" spans="1:8" s="3" customFormat="1" x14ac:dyDescent="0.25">
      <c r="A58" s="73" t="s">
        <v>97</v>
      </c>
      <c r="B58" s="70">
        <v>11</v>
      </c>
      <c r="C58" s="70" t="s">
        <v>11</v>
      </c>
      <c r="D58" s="66" t="str">
        <f t="shared" si="0"/>
        <v>11a</v>
      </c>
      <c r="E58" s="3" t="s">
        <v>98</v>
      </c>
      <c r="F58" s="64" t="s">
        <v>143</v>
      </c>
      <c r="G58" s="65" t="s">
        <v>122</v>
      </c>
      <c r="H58" s="68"/>
    </row>
    <row r="59" spans="1:8" s="3" customFormat="1" x14ac:dyDescent="0.25">
      <c r="A59" s="73"/>
      <c r="B59" s="70">
        <v>11</v>
      </c>
      <c r="C59" s="70" t="s">
        <v>14</v>
      </c>
      <c r="D59" s="66" t="str">
        <f t="shared" si="0"/>
        <v>11b</v>
      </c>
      <c r="E59" s="3" t="s">
        <v>98</v>
      </c>
      <c r="F59" s="64" t="s">
        <v>144</v>
      </c>
      <c r="G59" s="65" t="s">
        <v>122</v>
      </c>
      <c r="H59" s="68"/>
    </row>
    <row r="60" spans="1:8" x14ac:dyDescent="0.25">
      <c r="A60" s="73"/>
      <c r="B60" s="70">
        <v>12</v>
      </c>
      <c r="C60" s="70" t="s">
        <v>11</v>
      </c>
      <c r="D60" s="62" t="str">
        <f t="shared" si="0"/>
        <v>12a</v>
      </c>
      <c r="E60" t="s">
        <v>106</v>
      </c>
      <c r="F60" s="69" t="s">
        <v>107</v>
      </c>
      <c r="G60" s="65" t="s">
        <v>122</v>
      </c>
    </row>
    <row r="61" spans="1:8" x14ac:dyDescent="0.25">
      <c r="A61" s="73"/>
      <c r="B61" s="70">
        <v>12</v>
      </c>
      <c r="C61" s="70" t="s">
        <v>14</v>
      </c>
      <c r="D61" s="62" t="str">
        <f t="shared" si="0"/>
        <v>12b</v>
      </c>
      <c r="E61" t="s">
        <v>106</v>
      </c>
      <c r="F61" s="69" t="s">
        <v>108</v>
      </c>
      <c r="G61" s="65" t="s">
        <v>122</v>
      </c>
    </row>
    <row r="62" spans="1:8" x14ac:dyDescent="0.25">
      <c r="A62" s="73"/>
      <c r="B62" s="70">
        <v>12</v>
      </c>
      <c r="C62" s="70" t="s">
        <v>17</v>
      </c>
      <c r="D62" s="62" t="str">
        <f t="shared" si="0"/>
        <v>12c</v>
      </c>
      <c r="E62" t="s">
        <v>106</v>
      </c>
      <c r="F62" s="69" t="s">
        <v>109</v>
      </c>
      <c r="G62" s="65" t="s">
        <v>122</v>
      </c>
    </row>
    <row r="63" spans="1:8" ht="75" customHeight="1" x14ac:dyDescent="0.25">
      <c r="A63" s="73"/>
      <c r="B63" s="70">
        <v>12</v>
      </c>
      <c r="C63" s="70" t="s">
        <v>19</v>
      </c>
      <c r="D63" s="62" t="str">
        <f t="shared" si="0"/>
        <v>12d</v>
      </c>
      <c r="E63" t="s">
        <v>106</v>
      </c>
      <c r="F63" s="69" t="s">
        <v>110</v>
      </c>
      <c r="G63" s="65" t="s">
        <v>122</v>
      </c>
    </row>
    <row r="64" spans="1:8" x14ac:dyDescent="0.25">
      <c r="A64" s="73"/>
      <c r="B64" s="70">
        <v>12</v>
      </c>
      <c r="C64" s="70" t="s">
        <v>21</v>
      </c>
      <c r="D64" s="62" t="str">
        <f t="shared" si="0"/>
        <v>12e</v>
      </c>
      <c r="E64" t="s">
        <v>106</v>
      </c>
      <c r="F64" s="69" t="s">
        <v>111</v>
      </c>
      <c r="G64" s="65" t="s">
        <v>122</v>
      </c>
    </row>
    <row r="65" spans="1:8" ht="75" x14ac:dyDescent="0.25">
      <c r="A65" s="73" t="s">
        <v>112</v>
      </c>
      <c r="B65" s="70">
        <v>13</v>
      </c>
      <c r="C65" s="70" t="s">
        <v>11</v>
      </c>
      <c r="D65" s="62" t="str">
        <f t="shared" si="0"/>
        <v>13a</v>
      </c>
      <c r="E65" t="s">
        <v>113</v>
      </c>
      <c r="F65">
        <v>2010</v>
      </c>
      <c r="G65" s="65" t="s">
        <v>145</v>
      </c>
      <c r="H65" s="79" t="s">
        <v>146</v>
      </c>
    </row>
    <row r="66" spans="1:8" ht="75" x14ac:dyDescent="0.25">
      <c r="A66" s="73"/>
      <c r="B66" s="70">
        <v>13</v>
      </c>
      <c r="C66" s="70" t="s">
        <v>14</v>
      </c>
      <c r="D66" s="62" t="str">
        <f t="shared" si="0"/>
        <v>13b</v>
      </c>
      <c r="E66" t="s">
        <v>113</v>
      </c>
      <c r="F66">
        <v>2011</v>
      </c>
      <c r="G66" s="65" t="s">
        <v>145</v>
      </c>
      <c r="H66" s="79"/>
    </row>
    <row r="67" spans="1:8" ht="75" x14ac:dyDescent="0.25">
      <c r="A67" s="73"/>
      <c r="B67" s="70">
        <v>13</v>
      </c>
      <c r="C67" s="70" t="s">
        <v>17</v>
      </c>
      <c r="D67" s="62" t="str">
        <f t="shared" si="0"/>
        <v>13c</v>
      </c>
      <c r="E67" t="s">
        <v>113</v>
      </c>
      <c r="F67">
        <v>2012</v>
      </c>
      <c r="G67" s="65" t="s">
        <v>145</v>
      </c>
      <c r="H67" s="79"/>
    </row>
    <row r="68" spans="1:8" ht="75" x14ac:dyDescent="0.25">
      <c r="A68" s="73"/>
      <c r="B68" s="70">
        <v>13</v>
      </c>
      <c r="C68" s="70" t="s">
        <v>19</v>
      </c>
      <c r="D68" s="62" t="str">
        <f t="shared" si="0"/>
        <v>13d</v>
      </c>
      <c r="E68" t="s">
        <v>113</v>
      </c>
      <c r="F68">
        <v>2013</v>
      </c>
      <c r="G68" s="65" t="s">
        <v>145</v>
      </c>
      <c r="H68" s="79"/>
    </row>
    <row r="69" spans="1:8" ht="75" x14ac:dyDescent="0.25">
      <c r="A69" s="73"/>
      <c r="B69" s="70">
        <v>13</v>
      </c>
      <c r="C69" s="70" t="s">
        <v>21</v>
      </c>
      <c r="D69" s="62" t="str">
        <f t="shared" si="0"/>
        <v>13e</v>
      </c>
      <c r="E69" t="s">
        <v>113</v>
      </c>
      <c r="F69">
        <v>2014</v>
      </c>
      <c r="G69" s="65" t="s">
        <v>145</v>
      </c>
      <c r="H69" s="79"/>
    </row>
    <row r="70" spans="1:8" ht="75" x14ac:dyDescent="0.25">
      <c r="A70" s="73"/>
      <c r="B70" s="70">
        <v>13</v>
      </c>
      <c r="C70" s="70" t="s">
        <v>22</v>
      </c>
      <c r="D70" s="62" t="str">
        <f t="shared" si="0"/>
        <v>13f</v>
      </c>
      <c r="E70" t="s">
        <v>113</v>
      </c>
      <c r="F70">
        <v>2015</v>
      </c>
      <c r="G70" s="65" t="s">
        <v>145</v>
      </c>
      <c r="H70" s="79"/>
    </row>
    <row r="71" spans="1:8" ht="75" x14ac:dyDescent="0.25">
      <c r="A71" s="73"/>
      <c r="B71" s="70">
        <v>13</v>
      </c>
      <c r="C71" s="70" t="s">
        <v>23</v>
      </c>
      <c r="D71" s="62" t="str">
        <f t="shared" si="0"/>
        <v>13g</v>
      </c>
      <c r="E71" t="s">
        <v>113</v>
      </c>
      <c r="F71">
        <v>2016</v>
      </c>
      <c r="G71" s="65" t="s">
        <v>145</v>
      </c>
      <c r="H71" s="79"/>
    </row>
    <row r="72" spans="1:8" ht="75" x14ac:dyDescent="0.25">
      <c r="A72" s="73"/>
      <c r="B72" s="70">
        <v>13</v>
      </c>
      <c r="C72" s="70" t="s">
        <v>25</v>
      </c>
      <c r="D72" s="62" t="str">
        <f t="shared" si="0"/>
        <v>13h</v>
      </c>
      <c r="E72" t="s">
        <v>113</v>
      </c>
      <c r="F72">
        <v>2017</v>
      </c>
      <c r="G72" s="65" t="s">
        <v>145</v>
      </c>
      <c r="H72" s="79"/>
    </row>
    <row r="73" spans="1:8" ht="75" x14ac:dyDescent="0.25">
      <c r="A73" s="73"/>
      <c r="B73" s="70">
        <v>13</v>
      </c>
      <c r="C73" s="70" t="s">
        <v>27</v>
      </c>
      <c r="D73" s="62" t="str">
        <f t="shared" si="0"/>
        <v>13i</v>
      </c>
      <c r="E73" t="s">
        <v>113</v>
      </c>
      <c r="F73" s="69" t="s">
        <v>114</v>
      </c>
      <c r="G73" s="65" t="s">
        <v>145</v>
      </c>
      <c r="H73" s="79"/>
    </row>
    <row r="74" spans="1:8" ht="75" x14ac:dyDescent="0.25">
      <c r="A74" s="73"/>
      <c r="B74" s="70">
        <v>14</v>
      </c>
      <c r="C74" s="70" t="s">
        <v>11</v>
      </c>
      <c r="D74" s="62" t="str">
        <f t="shared" si="0"/>
        <v>14a</v>
      </c>
      <c r="E74" t="s">
        <v>115</v>
      </c>
      <c r="F74">
        <v>2010</v>
      </c>
      <c r="G74" s="65" t="s">
        <v>145</v>
      </c>
      <c r="H74" s="79"/>
    </row>
    <row r="75" spans="1:8" ht="75" x14ac:dyDescent="0.25">
      <c r="A75" s="73"/>
      <c r="B75" s="70">
        <v>14</v>
      </c>
      <c r="C75" s="70" t="s">
        <v>14</v>
      </c>
      <c r="D75" s="62" t="str">
        <f t="shared" si="0"/>
        <v>14b</v>
      </c>
      <c r="E75" t="s">
        <v>115</v>
      </c>
      <c r="F75">
        <v>2011</v>
      </c>
      <c r="G75" s="65" t="s">
        <v>145</v>
      </c>
      <c r="H75" s="79"/>
    </row>
    <row r="76" spans="1:8" ht="75" x14ac:dyDescent="0.25">
      <c r="A76" s="73"/>
      <c r="B76" s="70">
        <v>14</v>
      </c>
      <c r="C76" s="70" t="s">
        <v>17</v>
      </c>
      <c r="D76" s="62" t="str">
        <f t="shared" si="0"/>
        <v>14c</v>
      </c>
      <c r="E76" t="s">
        <v>115</v>
      </c>
      <c r="F76">
        <v>2012</v>
      </c>
      <c r="G76" s="65" t="s">
        <v>145</v>
      </c>
      <c r="H76" s="79"/>
    </row>
    <row r="77" spans="1:8" ht="75" x14ac:dyDescent="0.25">
      <c r="A77" s="73"/>
      <c r="B77" s="70">
        <v>14</v>
      </c>
      <c r="C77" s="70" t="s">
        <v>19</v>
      </c>
      <c r="D77" s="62" t="str">
        <f t="shared" si="0"/>
        <v>14d</v>
      </c>
      <c r="E77" t="s">
        <v>115</v>
      </c>
      <c r="F77">
        <v>2013</v>
      </c>
      <c r="G77" s="65" t="s">
        <v>145</v>
      </c>
      <c r="H77" s="79"/>
    </row>
    <row r="78" spans="1:8" ht="75" x14ac:dyDescent="0.25">
      <c r="A78" s="73"/>
      <c r="B78" s="70">
        <v>14</v>
      </c>
      <c r="C78" s="70" t="s">
        <v>21</v>
      </c>
      <c r="D78" s="62" t="str">
        <f t="shared" si="0"/>
        <v>14e</v>
      </c>
      <c r="E78" t="s">
        <v>115</v>
      </c>
      <c r="F78">
        <v>2014</v>
      </c>
      <c r="G78" s="65" t="s">
        <v>145</v>
      </c>
      <c r="H78" s="79"/>
    </row>
    <row r="79" spans="1:8" ht="75" x14ac:dyDescent="0.25">
      <c r="A79" s="73"/>
      <c r="B79" s="70">
        <v>14</v>
      </c>
      <c r="C79" s="70" t="s">
        <v>22</v>
      </c>
      <c r="D79" s="62" t="str">
        <f>B79&amp;C79</f>
        <v>14f</v>
      </c>
      <c r="E79" t="s">
        <v>115</v>
      </c>
      <c r="F79">
        <v>2015</v>
      </c>
      <c r="G79" s="65" t="s">
        <v>145</v>
      </c>
      <c r="H79" s="79"/>
    </row>
    <row r="80" spans="1:8" ht="75" x14ac:dyDescent="0.25">
      <c r="A80" s="73"/>
      <c r="B80" s="70">
        <v>14</v>
      </c>
      <c r="C80" s="70" t="s">
        <v>23</v>
      </c>
      <c r="D80" s="62" t="str">
        <f t="shared" si="0"/>
        <v>14g</v>
      </c>
      <c r="E80" t="s">
        <v>115</v>
      </c>
      <c r="F80">
        <v>2016</v>
      </c>
      <c r="G80" s="65" t="s">
        <v>145</v>
      </c>
      <c r="H80" s="79"/>
    </row>
    <row r="81" spans="1:8" ht="75" x14ac:dyDescent="0.25">
      <c r="A81" s="73"/>
      <c r="B81" s="70">
        <v>14</v>
      </c>
      <c r="C81" s="70" t="s">
        <v>25</v>
      </c>
      <c r="D81" s="62" t="str">
        <f t="shared" si="0"/>
        <v>14h</v>
      </c>
      <c r="E81" t="s">
        <v>115</v>
      </c>
      <c r="F81">
        <v>2017</v>
      </c>
      <c r="G81" s="65" t="s">
        <v>145</v>
      </c>
      <c r="H81" s="79"/>
    </row>
    <row r="82" spans="1:8" ht="75" x14ac:dyDescent="0.25">
      <c r="A82" s="73"/>
      <c r="B82" s="70">
        <v>14</v>
      </c>
      <c r="C82" s="70" t="s">
        <v>27</v>
      </c>
      <c r="D82" s="62" t="str">
        <f t="shared" si="0"/>
        <v>14i</v>
      </c>
      <c r="E82" t="s">
        <v>115</v>
      </c>
      <c r="F82" s="69" t="s">
        <v>114</v>
      </c>
      <c r="G82" s="65" t="s">
        <v>145</v>
      </c>
      <c r="H82" s="79"/>
    </row>
    <row r="83" spans="1:8" ht="30" x14ac:dyDescent="0.25">
      <c r="A83" s="73"/>
      <c r="B83" s="70">
        <v>15</v>
      </c>
      <c r="C83" s="70" t="s">
        <v>11</v>
      </c>
      <c r="D83" s="62" t="str">
        <f t="shared" si="0"/>
        <v>15a</v>
      </c>
      <c r="E83" t="s">
        <v>116</v>
      </c>
      <c r="F83">
        <v>2013</v>
      </c>
      <c r="G83" s="72" t="s">
        <v>147</v>
      </c>
      <c r="H83" s="79"/>
    </row>
    <row r="84" spans="1:8" ht="30" x14ac:dyDescent="0.25">
      <c r="A84" s="73"/>
      <c r="B84" s="70">
        <v>15</v>
      </c>
      <c r="C84" s="70" t="s">
        <v>14</v>
      </c>
      <c r="D84" s="62" t="str">
        <f t="shared" si="0"/>
        <v>15b</v>
      </c>
      <c r="E84" t="s">
        <v>116</v>
      </c>
      <c r="F84">
        <v>2014</v>
      </c>
      <c r="G84" s="72" t="s">
        <v>147</v>
      </c>
      <c r="H84" s="79"/>
    </row>
    <row r="85" spans="1:8" ht="30" x14ac:dyDescent="0.25">
      <c r="A85" s="73"/>
      <c r="B85" s="70">
        <v>15</v>
      </c>
      <c r="C85" s="70" t="s">
        <v>17</v>
      </c>
      <c r="D85" s="62" t="str">
        <f t="shared" si="0"/>
        <v>15c</v>
      </c>
      <c r="E85" t="s">
        <v>116</v>
      </c>
      <c r="F85">
        <v>2015</v>
      </c>
      <c r="G85" s="72" t="s">
        <v>147</v>
      </c>
      <c r="H85" s="79"/>
    </row>
    <row r="86" spans="1:8" ht="30" x14ac:dyDescent="0.25">
      <c r="A86" s="73"/>
      <c r="B86" s="70">
        <v>15</v>
      </c>
      <c r="C86" s="70" t="s">
        <v>19</v>
      </c>
      <c r="D86" s="62" t="str">
        <f t="shared" ref="D86:D88" si="1">B86&amp;C86</f>
        <v>15d</v>
      </c>
      <c r="E86" t="s">
        <v>116</v>
      </c>
      <c r="F86">
        <v>2016</v>
      </c>
      <c r="G86" s="72" t="s">
        <v>147</v>
      </c>
      <c r="H86" s="79"/>
    </row>
    <row r="87" spans="1:8" ht="30" x14ac:dyDescent="0.25">
      <c r="A87" s="73"/>
      <c r="B87" s="70">
        <v>15</v>
      </c>
      <c r="C87" s="70" t="s">
        <v>21</v>
      </c>
      <c r="D87" s="62" t="str">
        <f t="shared" si="1"/>
        <v>15e</v>
      </c>
      <c r="E87" t="s">
        <v>116</v>
      </c>
      <c r="F87">
        <v>2017</v>
      </c>
      <c r="G87" s="72" t="s">
        <v>147</v>
      </c>
      <c r="H87" s="79"/>
    </row>
    <row r="88" spans="1:8" ht="30" x14ac:dyDescent="0.25">
      <c r="A88" s="73"/>
      <c r="B88" s="70">
        <v>15</v>
      </c>
      <c r="C88" s="70" t="s">
        <v>22</v>
      </c>
      <c r="D88" s="63" t="str">
        <f t="shared" si="1"/>
        <v>15f</v>
      </c>
      <c r="E88" t="s">
        <v>116</v>
      </c>
      <c r="F88" s="69" t="s">
        <v>117</v>
      </c>
      <c r="G88" s="72" t="s">
        <v>147</v>
      </c>
      <c r="H88" s="79"/>
    </row>
    <row r="91" spans="1:8" x14ac:dyDescent="0.25">
      <c r="A91" s="58"/>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2019-08-30T16:57:47Z</dcterms:created>
  <dcterms:modified xsi:type="dcterms:W3CDTF">2019-12-02T17:59:15Z</dcterms:modified>
</cp:coreProperties>
</file>